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hilbu1\Desktop\Dr. Mike Deliberto\"/>
    </mc:Choice>
  </mc:AlternateContent>
  <xr:revisionPtr revIDLastSave="0" documentId="8_{9F9B70F2-AAE8-4C86-884C-B45606327405}" xr6:coauthVersionLast="47" xr6:coauthVersionMax="47" xr10:uidLastSave="{00000000-0000-0000-0000-000000000000}"/>
  <bookViews>
    <workbookView xWindow="-120" yWindow="-120" windowWidth="29040" windowHeight="16440"/>
  </bookViews>
  <sheets>
    <sheet name="LSU Wheat Budget" sheetId="10" r:id="rId1"/>
    <sheet name="LSU Wheat Budget blank fields" sheetId="11" r:id="rId2"/>
  </sheets>
  <definedNames>
    <definedName name="_xlnm.Print_Area" localSheetId="0">'LSU Wheat Budget'!$A$1:$H$53</definedName>
    <definedName name="_xlnm.Print_Area" localSheetId="1">'LSU Wheat Budget blank fields'!$A$1:$H$54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0" i="11" l="1"/>
  <c r="E50" i="11"/>
  <c r="E51" i="11" s="1"/>
  <c r="E49" i="11"/>
  <c r="E48" i="11"/>
  <c r="E43" i="11"/>
  <c r="G43" i="11" s="1"/>
  <c r="H43" i="11" s="1"/>
  <c r="E42" i="11"/>
  <c r="E41" i="11"/>
  <c r="E40" i="11"/>
  <c r="E38" i="11"/>
  <c r="G38" i="11" s="1"/>
  <c r="E37" i="11"/>
  <c r="G37" i="11" s="1"/>
  <c r="H37" i="11" s="1"/>
  <c r="E35" i="11"/>
  <c r="E34" i="11"/>
  <c r="E32" i="11"/>
  <c r="D30" i="11"/>
  <c r="E30" i="11"/>
  <c r="G30" i="11" s="1"/>
  <c r="E28" i="11"/>
  <c r="E26" i="11"/>
  <c r="G26" i="11"/>
  <c r="H26" i="11" s="1"/>
  <c r="E24" i="11"/>
  <c r="G24" i="11" s="1"/>
  <c r="E23" i="11"/>
  <c r="G23" i="11" s="1"/>
  <c r="E22" i="11"/>
  <c r="G22" i="11"/>
  <c r="H22" i="11"/>
  <c r="E19" i="11"/>
  <c r="E17" i="11"/>
  <c r="E16" i="11"/>
  <c r="E44" i="11" s="1"/>
  <c r="K14" i="11"/>
  <c r="K13" i="11" s="1"/>
  <c r="E15" i="11"/>
  <c r="E13" i="11"/>
  <c r="E12" i="11"/>
  <c r="P9" i="11"/>
  <c r="Q9" i="11" s="1"/>
  <c r="O9" i="11"/>
  <c r="N9" i="11" s="1"/>
  <c r="E7" i="11"/>
  <c r="E8" i="11" s="1"/>
  <c r="P10" i="10"/>
  <c r="Q10" i="10" s="1"/>
  <c r="K15" i="10"/>
  <c r="D29" i="10"/>
  <c r="E29" i="10" s="1"/>
  <c r="E49" i="10"/>
  <c r="E34" i="10"/>
  <c r="G34" i="10" s="1"/>
  <c r="H34" i="10" s="1"/>
  <c r="E33" i="10"/>
  <c r="E22" i="10"/>
  <c r="G22" i="10" s="1"/>
  <c r="H22" i="10" s="1"/>
  <c r="E21" i="10"/>
  <c r="G21" i="10" s="1"/>
  <c r="E7" i="10"/>
  <c r="E8" i="10" s="1"/>
  <c r="E48" i="10"/>
  <c r="E47" i="10"/>
  <c r="E50" i="10" s="1"/>
  <c r="E42" i="10"/>
  <c r="E41" i="10"/>
  <c r="E40" i="10"/>
  <c r="G40" i="10" s="1"/>
  <c r="H40" i="10" s="1"/>
  <c r="E39" i="10"/>
  <c r="G39" i="10" s="1"/>
  <c r="H39" i="10" s="1"/>
  <c r="E37" i="10"/>
  <c r="G37" i="10"/>
  <c r="H37" i="10" s="1"/>
  <c r="E36" i="10"/>
  <c r="G36" i="10" s="1"/>
  <c r="E31" i="10"/>
  <c r="G31" i="10" s="1"/>
  <c r="E27" i="10"/>
  <c r="G27" i="10" s="1"/>
  <c r="H27" i="10" s="1"/>
  <c r="E25" i="10"/>
  <c r="E23" i="10"/>
  <c r="G23" i="10" s="1"/>
  <c r="E19" i="10"/>
  <c r="H19" i="10" s="1"/>
  <c r="E16" i="10"/>
  <c r="G16" i="10" s="1"/>
  <c r="H16" i="10" s="1"/>
  <c r="E15" i="10"/>
  <c r="E17" i="10"/>
  <c r="G17" i="10" s="1"/>
  <c r="E13" i="10"/>
  <c r="G13" i="10" s="1"/>
  <c r="E12" i="10"/>
  <c r="G20" i="11"/>
  <c r="H20" i="11"/>
  <c r="G34" i="11"/>
  <c r="H34" i="11" s="1"/>
  <c r="G12" i="11"/>
  <c r="H12" i="11"/>
  <c r="G49" i="11"/>
  <c r="H49" i="11"/>
  <c r="G40" i="11"/>
  <c r="H40" i="11"/>
  <c r="G13" i="11"/>
  <c r="H13" i="11"/>
  <c r="G19" i="11"/>
  <c r="H19" i="11"/>
  <c r="G32" i="11"/>
  <c r="H32" i="11" s="1"/>
  <c r="G17" i="11"/>
  <c r="H17" i="11" s="1"/>
  <c r="G28" i="11"/>
  <c r="H28" i="11"/>
  <c r="G7" i="11"/>
  <c r="G8" i="11"/>
  <c r="G41" i="11"/>
  <c r="H41" i="11"/>
  <c r="G15" i="11"/>
  <c r="H15" i="11" s="1"/>
  <c r="G49" i="10"/>
  <c r="H49" i="10" s="1"/>
  <c r="G48" i="10"/>
  <c r="H48" i="10" s="1"/>
  <c r="G12" i="10"/>
  <c r="H12" i="10"/>
  <c r="G19" i="10"/>
  <c r="G7" i="10"/>
  <c r="G8" i="10" s="1"/>
  <c r="G35" i="11"/>
  <c r="H35" i="11" s="1"/>
  <c r="G42" i="11"/>
  <c r="H42" i="11" s="1"/>
  <c r="G47" i="10"/>
  <c r="H47" i="10" s="1"/>
  <c r="K14" i="10"/>
  <c r="G48" i="11"/>
  <c r="H48" i="11" s="1"/>
  <c r="K16" i="10"/>
  <c r="G15" i="10"/>
  <c r="H7" i="10" l="1"/>
  <c r="O10" i="10"/>
  <c r="N10" i="10" s="1"/>
  <c r="M10" i="10" s="1"/>
  <c r="L10" i="10" s="1"/>
  <c r="H42" i="10"/>
  <c r="G42" i="10"/>
  <c r="G41" i="10"/>
  <c r="H41" i="10" s="1"/>
  <c r="H36" i="10"/>
  <c r="G33" i="10"/>
  <c r="H33" i="10" s="1"/>
  <c r="H21" i="10"/>
  <c r="H15" i="10"/>
  <c r="H13" i="10"/>
  <c r="H8" i="10"/>
  <c r="R9" i="11"/>
  <c r="M9" i="11"/>
  <c r="G29" i="10"/>
  <c r="H29" i="10"/>
  <c r="K12" i="11"/>
  <c r="R10" i="10"/>
  <c r="E52" i="11"/>
  <c r="H51" i="11"/>
  <c r="E45" i="11"/>
  <c r="H8" i="11"/>
  <c r="E43" i="10"/>
  <c r="K17" i="10"/>
  <c r="H7" i="11"/>
  <c r="H17" i="10"/>
  <c r="H23" i="11"/>
  <c r="H38" i="11"/>
  <c r="H23" i="10"/>
  <c r="H31" i="10"/>
  <c r="G50" i="11"/>
  <c r="G51" i="11" s="1"/>
  <c r="K15" i="11"/>
  <c r="H30" i="11"/>
  <c r="K13" i="10"/>
  <c r="G50" i="10"/>
  <c r="H50" i="10" s="1"/>
  <c r="G16" i="11"/>
  <c r="G44" i="11" s="1"/>
  <c r="H44" i="11" s="1"/>
  <c r="G25" i="10"/>
  <c r="H25" i="10" s="1"/>
  <c r="H24" i="11"/>
  <c r="H50" i="11"/>
  <c r="P14" i="11" l="1"/>
  <c r="O14" i="11"/>
  <c r="N14" i="11"/>
  <c r="Q13" i="11"/>
  <c r="N13" i="11"/>
  <c r="P13" i="11"/>
  <c r="O13" i="11"/>
  <c r="R13" i="11"/>
  <c r="M13" i="11"/>
  <c r="Q14" i="11"/>
  <c r="K18" i="10"/>
  <c r="S9" i="11"/>
  <c r="R14" i="11"/>
  <c r="E51" i="10"/>
  <c r="E44" i="10"/>
  <c r="H16" i="11"/>
  <c r="K12" i="10"/>
  <c r="E53" i="11"/>
  <c r="G43" i="10"/>
  <c r="G52" i="11"/>
  <c r="G53" i="11" s="1"/>
  <c r="G45" i="11"/>
  <c r="O15" i="11"/>
  <c r="Q15" i="11"/>
  <c r="P15" i="11"/>
  <c r="K16" i="11"/>
  <c r="N15" i="11"/>
  <c r="S15" i="11"/>
  <c r="R15" i="11"/>
  <c r="M15" i="11"/>
  <c r="H45" i="11"/>
  <c r="S10" i="10"/>
  <c r="O12" i="11"/>
  <c r="N12" i="11"/>
  <c r="R12" i="11"/>
  <c r="K11" i="11"/>
  <c r="Q12" i="11"/>
  <c r="M12" i="11"/>
  <c r="L12" i="11"/>
  <c r="P12" i="11"/>
  <c r="L9" i="11"/>
  <c r="M14" i="11"/>
  <c r="G51" i="10" l="1"/>
  <c r="G52" i="10" s="1"/>
  <c r="G44" i="10"/>
  <c r="H44" i="10" s="1"/>
  <c r="N16" i="11"/>
  <c r="Q16" i="11"/>
  <c r="R16" i="11"/>
  <c r="M16" i="11"/>
  <c r="K17" i="11"/>
  <c r="P16" i="11"/>
  <c r="O16" i="11"/>
  <c r="L16" i="11"/>
  <c r="S16" i="11"/>
  <c r="S14" i="11"/>
  <c r="T9" i="11"/>
  <c r="S13" i="11"/>
  <c r="E52" i="10"/>
  <c r="H53" i="11"/>
  <c r="H52" i="11"/>
  <c r="S12" i="11"/>
  <c r="L11" i="11"/>
  <c r="O11" i="11"/>
  <c r="P11" i="11"/>
  <c r="S11" i="11"/>
  <c r="R11" i="11"/>
  <c r="K10" i="11"/>
  <c r="M11" i="11"/>
  <c r="N11" i="11"/>
  <c r="Q11" i="11"/>
  <c r="T10" i="10"/>
  <c r="L14" i="11"/>
  <c r="L13" i="11"/>
  <c r="L15" i="11"/>
  <c r="K11" i="10"/>
  <c r="H43" i="10"/>
  <c r="S16" i="10" s="1"/>
  <c r="K19" i="10"/>
  <c r="H52" i="10" l="1"/>
  <c r="H51" i="10"/>
  <c r="O12" i="10"/>
  <c r="S14" i="10"/>
  <c r="O18" i="10"/>
  <c r="T18" i="10"/>
  <c r="S18" i="10"/>
  <c r="Q12" i="10"/>
  <c r="N18" i="10"/>
  <c r="R12" i="10"/>
  <c r="L18" i="10"/>
  <c r="L12" i="10"/>
  <c r="N12" i="10"/>
  <c r="Q18" i="10"/>
  <c r="M18" i="10"/>
  <c r="R18" i="10"/>
  <c r="Q11" i="10"/>
  <c r="P11" i="10"/>
  <c r="S11" i="10"/>
  <c r="R11" i="10"/>
  <c r="L11" i="10"/>
  <c r="M11" i="10"/>
  <c r="O11" i="10"/>
  <c r="T11" i="10"/>
  <c r="N11" i="10"/>
  <c r="T15" i="10"/>
  <c r="T14" i="10"/>
  <c r="T16" i="10"/>
  <c r="T17" i="10"/>
  <c r="T13" i="10"/>
  <c r="T14" i="11"/>
  <c r="T13" i="11"/>
  <c r="T15" i="11"/>
  <c r="T12" i="11"/>
  <c r="M17" i="11"/>
  <c r="T17" i="11"/>
  <c r="R17" i="11"/>
  <c r="K18" i="11"/>
  <c r="L17" i="11"/>
  <c r="P17" i="11"/>
  <c r="S17" i="11"/>
  <c r="O17" i="11"/>
  <c r="Q17" i="11"/>
  <c r="N17" i="11"/>
  <c r="T12" i="10"/>
  <c r="P18" i="10"/>
  <c r="P12" i="10"/>
  <c r="S17" i="10"/>
  <c r="S10" i="11"/>
  <c r="L10" i="11"/>
  <c r="O10" i="11"/>
  <c r="P10" i="11"/>
  <c r="T10" i="11"/>
  <c r="N10" i="11"/>
  <c r="R10" i="11"/>
  <c r="Q10" i="11"/>
  <c r="M10" i="11"/>
  <c r="T16" i="11"/>
  <c r="S12" i="10"/>
  <c r="T11" i="11"/>
  <c r="L19" i="10"/>
  <c r="R19" i="10"/>
  <c r="M19" i="10"/>
  <c r="T19" i="10"/>
  <c r="P19" i="10"/>
  <c r="S19" i="10"/>
  <c r="Q19" i="10"/>
  <c r="N19" i="10"/>
  <c r="O19" i="10"/>
  <c r="M14" i="10"/>
  <c r="L14" i="10"/>
  <c r="N14" i="10"/>
  <c r="O14" i="10"/>
  <c r="L15" i="10"/>
  <c r="N16" i="10"/>
  <c r="O15" i="10"/>
  <c r="P15" i="10"/>
  <c r="N15" i="10"/>
  <c r="M15" i="10"/>
  <c r="R16" i="10"/>
  <c r="Q16" i="10"/>
  <c r="Q15" i="10"/>
  <c r="O16" i="10"/>
  <c r="P16" i="10"/>
  <c r="P14" i="10"/>
  <c r="Q14" i="10"/>
  <c r="M16" i="10"/>
  <c r="L16" i="10"/>
  <c r="R13" i="10"/>
  <c r="P17" i="10"/>
  <c r="R17" i="10"/>
  <c r="L13" i="10"/>
  <c r="Q13" i="10"/>
  <c r="R14" i="10"/>
  <c r="O13" i="10"/>
  <c r="R15" i="10"/>
  <c r="M17" i="10"/>
  <c r="N17" i="10"/>
  <c r="M13" i="10"/>
  <c r="O17" i="10"/>
  <c r="P13" i="10"/>
  <c r="S13" i="10"/>
  <c r="L17" i="10"/>
  <c r="Q17" i="10"/>
  <c r="N13" i="10"/>
  <c r="M12" i="10"/>
  <c r="S15" i="10"/>
  <c r="O18" i="11" l="1"/>
  <c r="Q18" i="11"/>
  <c r="N18" i="11"/>
  <c r="M18" i="11"/>
  <c r="S18" i="11"/>
  <c r="T18" i="11"/>
  <c r="R18" i="11"/>
  <c r="P18" i="11"/>
  <c r="L18" i="11"/>
</calcChain>
</file>

<file path=xl/sharedStrings.xml><?xml version="1.0" encoding="utf-8"?>
<sst xmlns="http://schemas.openxmlformats.org/spreadsheetml/2006/main" count="178" uniqueCount="64">
  <si>
    <t>ITEM</t>
  </si>
  <si>
    <t>UNIT</t>
  </si>
  <si>
    <t>PRICE</t>
  </si>
  <si>
    <t>QUANTITY</t>
  </si>
  <si>
    <t>INCOME</t>
  </si>
  <si>
    <t>TOTAL INCOME</t>
  </si>
  <si>
    <t xml:space="preserve">                                                                       </t>
  </si>
  <si>
    <t>DIRECT EXPENSES</t>
  </si>
  <si>
    <t xml:space="preserve">  CUSTOM SPRAY</t>
  </si>
  <si>
    <t>App by Air ( 5 gal)</t>
  </si>
  <si>
    <t>appl</t>
  </si>
  <si>
    <t xml:space="preserve">  FERTILIZERS</t>
  </si>
  <si>
    <t>pt</t>
  </si>
  <si>
    <t xml:space="preserve">  HERBICIDES</t>
  </si>
  <si>
    <t>oz</t>
  </si>
  <si>
    <t xml:space="preserve">  INSECTICIDES</t>
  </si>
  <si>
    <t>Karate Z</t>
  </si>
  <si>
    <t xml:space="preserve">  SEED/PLANTS</t>
  </si>
  <si>
    <t>lb</t>
  </si>
  <si>
    <t xml:space="preserve">  CUSTOM FERTILIZE</t>
  </si>
  <si>
    <t xml:space="preserve">  HAULING</t>
  </si>
  <si>
    <t>acre</t>
  </si>
  <si>
    <t xml:space="preserve">  OPERATOR LABOR      </t>
  </si>
  <si>
    <t>Tractors</t>
  </si>
  <si>
    <t>hour</t>
  </si>
  <si>
    <t>Implements</t>
  </si>
  <si>
    <t xml:space="preserve">  DIESEL FUEL</t>
  </si>
  <si>
    <t>gal</t>
  </si>
  <si>
    <t xml:space="preserve">  REPAIR &amp; MAINTENANCE</t>
  </si>
  <si>
    <t>INTEREST ON OP. CAP.</t>
  </si>
  <si>
    <t>TOTAL DIRECT EXPENSES</t>
  </si>
  <si>
    <t>RETURNS ABOVE DIRECT EXPENSES</t>
  </si>
  <si>
    <t>FIXED EXPENSES</t>
  </si>
  <si>
    <t>TOTAL FIXED EXPENSES</t>
  </si>
  <si>
    <t>TOTAL SPECIFIED EXPENSES</t>
  </si>
  <si>
    <t>RETURNS ABOVE TOTAL SPECIFIED EXPENSES</t>
  </si>
  <si>
    <t>Total Amount</t>
  </si>
  <si>
    <t>Landlord</t>
  </si>
  <si>
    <t>Share %</t>
  </si>
  <si>
    <t>Share</t>
  </si>
  <si>
    <t>Tenant</t>
  </si>
  <si>
    <t>Nitrogen</t>
  </si>
  <si>
    <t>Phosphate</t>
  </si>
  <si>
    <t>Potash</t>
  </si>
  <si>
    <t>HIRED LABOR</t>
  </si>
  <si>
    <t>bu</t>
  </si>
  <si>
    <t>App by Air ( 3 gal)</t>
  </si>
  <si>
    <t>Lime (Spread)</t>
  </si>
  <si>
    <t>ton</t>
  </si>
  <si>
    <t>Harvester</t>
  </si>
  <si>
    <t>Wheat, Produced on Alluvial Soils, Non-irrigated Practice</t>
  </si>
  <si>
    <t>Harmony Extra</t>
  </si>
  <si>
    <t>Surfactant</t>
  </si>
  <si>
    <t>Mustang Max</t>
  </si>
  <si>
    <t>Wheat Seed</t>
  </si>
  <si>
    <t>Haul</t>
  </si>
  <si>
    <t>Wheat</t>
  </si>
  <si>
    <t>Yield</t>
  </si>
  <si>
    <t xml:space="preserve">Wheat Price </t>
  </si>
  <si>
    <t>Returns Above Variable (Direct) Production Expenses to the Grower (with share rent)</t>
  </si>
  <si>
    <t xml:space="preserve"> Louisiana</t>
  </si>
  <si>
    <t>Estimated costs and returns per acre</t>
  </si>
  <si>
    <t xml:space="preserve">Herbicide </t>
  </si>
  <si>
    <t>Insecticide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</si>
</sst>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0.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21" applyNumberFormat="0" applyAlignment="0" applyProtection="0"/>
    <xf numFmtId="0" fontId="5" fillId="28" borderId="22" applyNumberFormat="0" applyAlignment="0" applyProtection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23" applyNumberFormat="0" applyFill="0" applyAlignment="0" applyProtection="0"/>
    <xf numFmtId="0" fontId="9" fillId="0" borderId="24" applyNumberFormat="0" applyFill="0" applyAlignment="0" applyProtection="0"/>
    <xf numFmtId="0" fontId="10" fillId="0" borderId="2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21" applyNumberFormat="0" applyAlignment="0" applyProtection="0"/>
    <xf numFmtId="0" fontId="12" fillId="0" borderId="26" applyNumberFormat="0" applyFill="0" applyAlignment="0" applyProtection="0"/>
    <xf numFmtId="0" fontId="13" fillId="31" borderId="0" applyNumberFormat="0" applyBorder="0" applyAlignment="0" applyProtection="0"/>
    <xf numFmtId="0" fontId="1" fillId="32" borderId="27" applyNumberFormat="0" applyFont="0" applyAlignment="0" applyProtection="0"/>
    <xf numFmtId="0" fontId="14" fillId="27" borderId="28" applyNumberFormat="0" applyAlignment="0" applyProtection="0"/>
    <xf numFmtId="0" fontId="15" fillId="0" borderId="0" applyNumberFormat="0" applyFill="0" applyBorder="0" applyAlignment="0" applyProtection="0"/>
    <xf numFmtId="0" fontId="16" fillId="0" borderId="29" applyNumberFormat="0" applyFill="0" applyAlignment="0" applyProtection="0"/>
    <xf numFmtId="0" fontId="17" fillId="0" borderId="0" applyNumberFormat="0" applyFill="0" applyBorder="0" applyAlignment="0" applyProtection="0"/>
  </cellStyleXfs>
  <cellXfs count="74">
    <xf numFmtId="0" fontId="0" fillId="0" borderId="0" xfId="0"/>
    <xf numFmtId="44" fontId="1" fillId="0" borderId="0" xfId="28" applyFont="1"/>
    <xf numFmtId="44" fontId="1" fillId="0" borderId="1" xfId="28" applyFont="1" applyBorder="1"/>
    <xf numFmtId="44" fontId="1" fillId="0" borderId="0" xfId="28" applyFont="1" applyBorder="1"/>
    <xf numFmtId="44" fontId="0" fillId="0" borderId="0" xfId="0" applyNumberFormat="1" applyBorder="1"/>
    <xf numFmtId="44" fontId="0" fillId="0" borderId="2" xfId="0" applyNumberFormat="1" applyBorder="1"/>
    <xf numFmtId="44" fontId="0" fillId="0" borderId="3" xfId="0" applyNumberFormat="1" applyBorder="1"/>
    <xf numFmtId="44" fontId="0" fillId="0" borderId="4" xfId="0" applyNumberFormat="1" applyBorder="1"/>
    <xf numFmtId="44" fontId="0" fillId="0" borderId="5" xfId="0" applyNumberFormat="1" applyBorder="1"/>
    <xf numFmtId="44" fontId="0" fillId="0" borderId="6" xfId="0" applyNumberFormat="1" applyBorder="1"/>
    <xf numFmtId="44" fontId="0" fillId="0" borderId="7" xfId="0" applyNumberFormat="1" applyBorder="1"/>
    <xf numFmtId="44" fontId="0" fillId="0" borderId="8" xfId="0" applyNumberFormat="1" applyBorder="1"/>
    <xf numFmtId="2" fontId="16" fillId="33" borderId="9" xfId="0" applyNumberFormat="1" applyFont="1" applyFill="1" applyBorder="1" applyAlignment="1">
      <alignment horizontal="center"/>
    </xf>
    <xf numFmtId="44" fontId="16" fillId="33" borderId="0" xfId="0" applyNumberFormat="1" applyFont="1" applyFill="1" applyBorder="1"/>
    <xf numFmtId="0" fontId="18" fillId="0" borderId="1" xfId="0" applyFont="1" applyBorder="1" applyAlignment="1">
      <alignment horizontal="center"/>
    </xf>
    <xf numFmtId="0" fontId="0" fillId="34" borderId="0" xfId="0" applyFill="1" applyBorder="1"/>
    <xf numFmtId="44" fontId="1" fillId="34" borderId="0" xfId="28" applyFont="1" applyFill="1" applyBorder="1"/>
    <xf numFmtId="0" fontId="16" fillId="34" borderId="10" xfId="0" applyFont="1" applyFill="1" applyBorder="1"/>
    <xf numFmtId="0" fontId="16" fillId="0" borderId="11" xfId="0" applyFont="1" applyBorder="1"/>
    <xf numFmtId="44" fontId="16" fillId="0" borderId="11" xfId="28" applyFont="1" applyBorder="1"/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34" borderId="9" xfId="0" applyFont="1" applyFill="1" applyBorder="1"/>
    <xf numFmtId="0" fontId="0" fillId="34" borderId="2" xfId="0" applyFill="1" applyBorder="1"/>
    <xf numFmtId="0" fontId="18" fillId="34" borderId="15" xfId="0" applyFont="1" applyFill="1" applyBorder="1"/>
    <xf numFmtId="44" fontId="1" fillId="0" borderId="16" xfId="28" applyFont="1" applyBorder="1"/>
    <xf numFmtId="0" fontId="0" fillId="34" borderId="9" xfId="0" applyFill="1" applyBorder="1"/>
    <xf numFmtId="0" fontId="19" fillId="34" borderId="9" xfId="0" applyFont="1" applyFill="1" applyBorder="1"/>
    <xf numFmtId="0" fontId="18" fillId="34" borderId="9" xfId="0" applyFont="1" applyFill="1" applyBorder="1"/>
    <xf numFmtId="0" fontId="18" fillId="0" borderId="0" xfId="0" applyFont="1" applyBorder="1" applyAlignment="1">
      <alignment horizontal="center"/>
    </xf>
    <xf numFmtId="44" fontId="1" fillId="0" borderId="2" xfId="28" applyFont="1" applyBorder="1"/>
    <xf numFmtId="0" fontId="0" fillId="34" borderId="0" xfId="0" applyFill="1" applyBorder="1" applyAlignment="1">
      <alignment horizontal="center"/>
    </xf>
    <xf numFmtId="0" fontId="16" fillId="34" borderId="17" xfId="0" applyFont="1" applyFill="1" applyBorder="1"/>
    <xf numFmtId="0" fontId="0" fillId="34" borderId="3" xfId="0" applyFill="1" applyBorder="1"/>
    <xf numFmtId="44" fontId="1" fillId="34" borderId="3" xfId="28" applyFont="1" applyFill="1" applyBorder="1"/>
    <xf numFmtId="44" fontId="1" fillId="0" borderId="3" xfId="28" applyFont="1" applyBorder="1"/>
    <xf numFmtId="0" fontId="0" fillId="34" borderId="18" xfId="0" applyFill="1" applyBorder="1"/>
    <xf numFmtId="0" fontId="0" fillId="34" borderId="19" xfId="0" applyFill="1" applyBorder="1"/>
    <xf numFmtId="0" fontId="0" fillId="34" borderId="17" xfId="0" applyFill="1" applyBorder="1"/>
    <xf numFmtId="0" fontId="0" fillId="34" borderId="4" xfId="0" applyFill="1" applyBorder="1"/>
    <xf numFmtId="44" fontId="16" fillId="33" borderId="5" xfId="0" applyNumberFormat="1" applyFont="1" applyFill="1" applyBorder="1"/>
    <xf numFmtId="0" fontId="0" fillId="35" borderId="9" xfId="0" applyFill="1" applyBorder="1"/>
    <xf numFmtId="0" fontId="20" fillId="35" borderId="9" xfId="0" applyFont="1" applyFill="1" applyBorder="1" applyAlignment="1">
      <alignment horizontal="center"/>
    </xf>
    <xf numFmtId="2" fontId="0" fillId="35" borderId="9" xfId="0" applyNumberFormat="1" applyFill="1" applyBorder="1" applyAlignment="1">
      <alignment horizontal="center"/>
    </xf>
    <xf numFmtId="2" fontId="0" fillId="35" borderId="17" xfId="0" applyNumberFormat="1" applyFill="1" applyBorder="1" applyAlignment="1">
      <alignment horizontal="center"/>
    </xf>
    <xf numFmtId="44" fontId="0" fillId="35" borderId="0" xfId="0" applyNumberFormat="1" applyFill="1" applyBorder="1"/>
    <xf numFmtId="44" fontId="0" fillId="35" borderId="2" xfId="0" applyNumberFormat="1" applyFill="1" applyBorder="1"/>
    <xf numFmtId="2" fontId="0" fillId="34" borderId="0" xfId="0" applyNumberFormat="1" applyFill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0" fontId="16" fillId="35" borderId="20" xfId="0" applyFont="1" applyFill="1" applyBorder="1" applyAlignment="1">
      <alignment horizontal="left"/>
    </xf>
    <xf numFmtId="0" fontId="0" fillId="34" borderId="0" xfId="0" applyFill="1"/>
    <xf numFmtId="0" fontId="16" fillId="34" borderId="0" xfId="0" applyFont="1" applyFill="1" applyBorder="1" applyAlignment="1">
      <alignment horizontal="center"/>
    </xf>
    <xf numFmtId="0" fontId="20" fillId="35" borderId="0" xfId="0" applyFont="1" applyFill="1" applyBorder="1" applyAlignment="1">
      <alignment horizontal="center"/>
    </xf>
    <xf numFmtId="0" fontId="20" fillId="35" borderId="2" xfId="0" applyFont="1" applyFill="1" applyBorder="1" applyAlignment="1">
      <alignment horizontal="center"/>
    </xf>
    <xf numFmtId="0" fontId="16" fillId="35" borderId="18" xfId="0" applyFont="1" applyFill="1" applyBorder="1" applyAlignment="1">
      <alignment horizontal="center"/>
    </xf>
    <xf numFmtId="0" fontId="16" fillId="35" borderId="19" xfId="0" applyFont="1" applyFill="1" applyBorder="1" applyAlignment="1">
      <alignment horizontal="center"/>
    </xf>
    <xf numFmtId="0" fontId="16" fillId="34" borderId="20" xfId="0" applyFont="1" applyFill="1" applyBorder="1" applyAlignment="1">
      <alignment horizontal="center"/>
    </xf>
    <xf numFmtId="0" fontId="16" fillId="34" borderId="18" xfId="0" applyFont="1" applyFill="1" applyBorder="1" applyAlignment="1">
      <alignment horizontal="center"/>
    </xf>
    <xf numFmtId="0" fontId="16" fillId="34" borderId="9" xfId="0" applyFont="1" applyFill="1" applyBorder="1" applyAlignment="1">
      <alignment horizontal="center"/>
    </xf>
    <xf numFmtId="0" fontId="16" fillId="34" borderId="0" xfId="0" applyFont="1" applyFill="1" applyBorder="1" applyAlignment="1">
      <alignment horizontal="center"/>
    </xf>
    <xf numFmtId="0" fontId="16" fillId="34" borderId="15" xfId="0" applyFont="1" applyFill="1" applyBorder="1" applyAlignment="1">
      <alignment horizontal="center"/>
    </xf>
    <xf numFmtId="0" fontId="16" fillId="34" borderId="1" xfId="0" applyFont="1" applyFill="1" applyBorder="1" applyAlignment="1">
      <alignment horizontal="center"/>
    </xf>
    <xf numFmtId="0" fontId="20" fillId="35" borderId="0" xfId="0" applyFont="1" applyFill="1" applyBorder="1" applyAlignment="1">
      <alignment horizontal="center"/>
    </xf>
    <xf numFmtId="0" fontId="20" fillId="35" borderId="2" xfId="0" applyFont="1" applyFill="1" applyBorder="1" applyAlignment="1">
      <alignment horizontal="center"/>
    </xf>
    <xf numFmtId="0" fontId="16" fillId="35" borderId="20" xfId="0" applyFont="1" applyFill="1" applyBorder="1" applyAlignment="1">
      <alignment horizontal="center"/>
    </xf>
    <xf numFmtId="0" fontId="16" fillId="35" borderId="18" xfId="0" applyFont="1" applyFill="1" applyBorder="1" applyAlignment="1">
      <alignment horizontal="center"/>
    </xf>
    <xf numFmtId="0" fontId="16" fillId="35" borderId="19" xfId="0" applyFont="1" applyFill="1" applyBorder="1" applyAlignment="1">
      <alignment horizontal="center"/>
    </xf>
    <xf numFmtId="44" fontId="18" fillId="0" borderId="1" xfId="28" applyFont="1" applyBorder="1" applyProtection="1">
      <protection locked="0"/>
    </xf>
    <xf numFmtId="2" fontId="18" fillId="0" borderId="1" xfId="0" applyNumberFormat="1" applyFont="1" applyBorder="1" applyAlignment="1" applyProtection="1">
      <alignment horizontal="center"/>
      <protection locked="0"/>
    </xf>
    <xf numFmtId="164" fontId="18" fillId="0" borderId="1" xfId="0" applyNumberFormat="1" applyFont="1" applyBorder="1" applyAlignment="1" applyProtection="1">
      <alignment horizontal="center"/>
      <protection locked="0"/>
    </xf>
    <xf numFmtId="44" fontId="18" fillId="0" borderId="0" xfId="28" applyFont="1" applyBorder="1" applyProtection="1">
      <protection locked="0"/>
    </xf>
    <xf numFmtId="2" fontId="18" fillId="0" borderId="0" xfId="0" applyNumberFormat="1" applyFont="1" applyBorder="1" applyAlignment="1" applyProtection="1">
      <alignment horizontal="center"/>
      <protection locked="0"/>
    </xf>
    <xf numFmtId="164" fontId="18" fillId="0" borderId="0" xfId="0" applyNumberFormat="1" applyFont="1" applyBorder="1" applyAlignment="1" applyProtection="1">
      <alignment horizontal="center"/>
      <protection locked="0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urrency" xfId="28" builtinId="4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53"/>
  <sheetViews>
    <sheetView tabSelected="1" zoomScaleNormal="100" workbookViewId="0">
      <selection sqref="A1:H1"/>
    </sheetView>
  </sheetViews>
  <sheetFormatPr defaultRowHeight="15" x14ac:dyDescent="0.25"/>
  <cols>
    <col min="1" max="1" width="28.7109375" customWidth="1"/>
    <col min="3" max="3" width="10.28515625" style="1" customWidth="1"/>
    <col min="4" max="4" width="10.7109375" customWidth="1"/>
    <col min="5" max="5" width="13.7109375" style="1" customWidth="1"/>
    <col min="8" max="8" width="11.42578125" customWidth="1"/>
  </cols>
  <sheetData>
    <row r="1" spans="1:21" x14ac:dyDescent="0.25">
      <c r="A1" s="57" t="s">
        <v>61</v>
      </c>
      <c r="B1" s="58"/>
      <c r="C1" s="58"/>
      <c r="D1" s="58"/>
      <c r="E1" s="58"/>
      <c r="F1" s="58"/>
      <c r="G1" s="58"/>
      <c r="H1" s="58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8"/>
    </row>
    <row r="2" spans="1:21" x14ac:dyDescent="0.25">
      <c r="A2" s="59" t="s">
        <v>50</v>
      </c>
      <c r="B2" s="60"/>
      <c r="C2" s="60"/>
      <c r="D2" s="60"/>
      <c r="E2" s="60"/>
      <c r="F2" s="60"/>
      <c r="G2" s="60"/>
      <c r="H2" s="60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24"/>
    </row>
    <row r="3" spans="1:21" x14ac:dyDescent="0.25">
      <c r="A3" s="61" t="s">
        <v>60</v>
      </c>
      <c r="B3" s="62"/>
      <c r="C3" s="62"/>
      <c r="D3" s="62"/>
      <c r="E3" s="62"/>
      <c r="F3" s="62"/>
      <c r="G3" s="62"/>
      <c r="H3" s="62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24"/>
    </row>
    <row r="4" spans="1:21" ht="15.75" thickBot="1" x14ac:dyDescent="0.3">
      <c r="A4" s="27"/>
      <c r="B4" s="15"/>
      <c r="C4" s="16"/>
      <c r="D4" s="15"/>
      <c r="E4" s="16"/>
      <c r="F4" s="60" t="s">
        <v>37</v>
      </c>
      <c r="G4" s="60"/>
      <c r="H4" s="52" t="s">
        <v>40</v>
      </c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24"/>
    </row>
    <row r="5" spans="1:21" x14ac:dyDescent="0.25">
      <c r="A5" s="17" t="s">
        <v>0</v>
      </c>
      <c r="B5" s="18" t="s">
        <v>1</v>
      </c>
      <c r="C5" s="19" t="s">
        <v>2</v>
      </c>
      <c r="D5" s="18" t="s">
        <v>3</v>
      </c>
      <c r="E5" s="19" t="s">
        <v>36</v>
      </c>
      <c r="F5" s="20" t="s">
        <v>38</v>
      </c>
      <c r="G5" s="21" t="s">
        <v>39</v>
      </c>
      <c r="H5" s="22" t="s">
        <v>39</v>
      </c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24"/>
    </row>
    <row r="6" spans="1:21" x14ac:dyDescent="0.25">
      <c r="A6" s="23" t="s">
        <v>4</v>
      </c>
      <c r="B6" s="15"/>
      <c r="C6" s="16"/>
      <c r="D6" s="15"/>
      <c r="E6" s="16"/>
      <c r="F6" s="15"/>
      <c r="G6" s="15"/>
      <c r="H6" s="24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24"/>
    </row>
    <row r="7" spans="1:21" ht="15.75" thickBot="1" x14ac:dyDescent="0.3">
      <c r="A7" s="25" t="s">
        <v>56</v>
      </c>
      <c r="B7" s="14" t="s">
        <v>45</v>
      </c>
      <c r="C7" s="68">
        <v>8</v>
      </c>
      <c r="D7" s="69">
        <v>60</v>
      </c>
      <c r="E7" s="2">
        <f>ROUND(C7*D7,2)</f>
        <v>480</v>
      </c>
      <c r="F7" s="70">
        <v>0.2</v>
      </c>
      <c r="G7" s="2">
        <f>ROUND(E7*F7,2)</f>
        <v>96</v>
      </c>
      <c r="H7" s="26">
        <f>ROUND(E7-G7,2)</f>
        <v>384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24"/>
    </row>
    <row r="8" spans="1:21" x14ac:dyDescent="0.25">
      <c r="A8" s="23" t="s">
        <v>5</v>
      </c>
      <c r="B8" s="15"/>
      <c r="C8" s="16"/>
      <c r="D8" s="32"/>
      <c r="E8" s="3">
        <f>SUM(E7:E7)</f>
        <v>480</v>
      </c>
      <c r="F8" s="32"/>
      <c r="G8" s="4">
        <f>SUM(G7:G7)</f>
        <v>96</v>
      </c>
      <c r="H8" s="5">
        <f>ROUND(E8-G8,2)</f>
        <v>384</v>
      </c>
      <c r="I8" s="15"/>
      <c r="J8" s="15"/>
      <c r="K8" s="65" t="s">
        <v>59</v>
      </c>
      <c r="L8" s="66"/>
      <c r="M8" s="66"/>
      <c r="N8" s="66"/>
      <c r="O8" s="66"/>
      <c r="P8" s="66"/>
      <c r="Q8" s="66"/>
      <c r="R8" s="66"/>
      <c r="S8" s="66"/>
      <c r="T8" s="67"/>
      <c r="U8" s="24"/>
    </row>
    <row r="9" spans="1:21" x14ac:dyDescent="0.25">
      <c r="A9" s="27" t="s">
        <v>6</v>
      </c>
      <c r="B9" s="15"/>
      <c r="C9" s="16"/>
      <c r="D9" s="32"/>
      <c r="E9" s="16"/>
      <c r="F9" s="32"/>
      <c r="G9" s="15"/>
      <c r="H9" s="24"/>
      <c r="I9" s="15"/>
      <c r="J9" s="15"/>
      <c r="K9" s="42"/>
      <c r="L9" s="63" t="s">
        <v>58</v>
      </c>
      <c r="M9" s="63"/>
      <c r="N9" s="63"/>
      <c r="O9" s="63"/>
      <c r="P9" s="63"/>
      <c r="Q9" s="63"/>
      <c r="R9" s="63"/>
      <c r="S9" s="63"/>
      <c r="T9" s="64"/>
      <c r="U9" s="24"/>
    </row>
    <row r="10" spans="1:21" x14ac:dyDescent="0.25">
      <c r="A10" s="23" t="s">
        <v>7</v>
      </c>
      <c r="B10" s="15"/>
      <c r="C10" s="16"/>
      <c r="D10" s="32"/>
      <c r="E10" s="16"/>
      <c r="F10" s="32"/>
      <c r="G10" s="15"/>
      <c r="H10" s="24"/>
      <c r="I10" s="15"/>
      <c r="J10" s="15"/>
      <c r="K10" s="43" t="s">
        <v>57</v>
      </c>
      <c r="L10" s="46">
        <f>M10-0.05</f>
        <v>7.8000000000000007</v>
      </c>
      <c r="M10" s="46">
        <f>N10-0.05</f>
        <v>7.8500000000000005</v>
      </c>
      <c r="N10" s="46">
        <f>O10-0.05</f>
        <v>7.9</v>
      </c>
      <c r="O10" s="46">
        <f>P10-0.05</f>
        <v>7.95</v>
      </c>
      <c r="P10" s="13">
        <f>C7</f>
        <v>8</v>
      </c>
      <c r="Q10" s="46">
        <f>P10+0.05</f>
        <v>8.0500000000000007</v>
      </c>
      <c r="R10" s="46">
        <f>Q10+0.05</f>
        <v>8.1000000000000014</v>
      </c>
      <c r="S10" s="46">
        <f>R10+0.05</f>
        <v>8.1500000000000021</v>
      </c>
      <c r="T10" s="47">
        <f>S10+0.05</f>
        <v>8.2000000000000028</v>
      </c>
      <c r="U10" s="24"/>
    </row>
    <row r="11" spans="1:21" x14ac:dyDescent="0.25">
      <c r="A11" s="28" t="s">
        <v>8</v>
      </c>
      <c r="B11" s="15"/>
      <c r="C11" s="16"/>
      <c r="D11" s="32"/>
      <c r="E11" s="16"/>
      <c r="F11" s="32"/>
      <c r="G11" s="15"/>
      <c r="H11" s="24"/>
      <c r="I11" s="15"/>
      <c r="J11" s="15"/>
      <c r="K11" s="44">
        <f>K12-5</f>
        <v>40</v>
      </c>
      <c r="L11" s="8">
        <f t="shared" ref="L11:T19" si="0">((($K11-($K11*$F$7))*L$10)-$H$43)</f>
        <v>-51.899999999999977</v>
      </c>
      <c r="M11" s="8">
        <f t="shared" si="0"/>
        <v>-50.299999999999983</v>
      </c>
      <c r="N11" s="8">
        <f t="shared" si="0"/>
        <v>-48.699999999999989</v>
      </c>
      <c r="O11" s="8">
        <f t="shared" si="0"/>
        <v>-47.099999999999994</v>
      </c>
      <c r="P11" s="8">
        <f t="shared" si="0"/>
        <v>-45.5</v>
      </c>
      <c r="Q11" s="8">
        <f t="shared" si="0"/>
        <v>-43.899999999999977</v>
      </c>
      <c r="R11" s="8">
        <f t="shared" si="0"/>
        <v>-42.299999999999955</v>
      </c>
      <c r="S11" s="8">
        <f t="shared" si="0"/>
        <v>-40.699999999999932</v>
      </c>
      <c r="T11" s="9">
        <f t="shared" si="0"/>
        <v>-39.099999999999909</v>
      </c>
      <c r="U11" s="24"/>
    </row>
    <row r="12" spans="1:21" x14ac:dyDescent="0.25">
      <c r="A12" s="29" t="s">
        <v>9</v>
      </c>
      <c r="B12" s="30" t="s">
        <v>10</v>
      </c>
      <c r="C12" s="71">
        <v>7</v>
      </c>
      <c r="D12" s="72">
        <v>1</v>
      </c>
      <c r="E12" s="3">
        <f>ROUND(C12*D12,2)</f>
        <v>7</v>
      </c>
      <c r="F12" s="73">
        <v>0</v>
      </c>
      <c r="G12" s="3">
        <f>ROUND(E12*F12,2)</f>
        <v>0</v>
      </c>
      <c r="H12" s="31">
        <f>ROUND(E12-G12,2)</f>
        <v>7</v>
      </c>
      <c r="I12" s="15"/>
      <c r="J12" s="15"/>
      <c r="K12" s="44">
        <f>K13-5</f>
        <v>45</v>
      </c>
      <c r="L12" s="8">
        <f t="shared" si="0"/>
        <v>-20.699999999999989</v>
      </c>
      <c r="M12" s="8">
        <f t="shared" si="0"/>
        <v>-18.899999999999977</v>
      </c>
      <c r="N12" s="8">
        <f t="shared" si="0"/>
        <v>-17.099999999999966</v>
      </c>
      <c r="O12" s="8">
        <f t="shared" si="0"/>
        <v>-15.300000000000011</v>
      </c>
      <c r="P12" s="8">
        <f t="shared" si="0"/>
        <v>-13.5</v>
      </c>
      <c r="Q12" s="8">
        <f t="shared" si="0"/>
        <v>-11.699999999999989</v>
      </c>
      <c r="R12" s="8">
        <f t="shared" si="0"/>
        <v>-9.8999999999999773</v>
      </c>
      <c r="S12" s="8">
        <f t="shared" si="0"/>
        <v>-8.0999999999999091</v>
      </c>
      <c r="T12" s="9">
        <f t="shared" si="0"/>
        <v>-6.2999999999998977</v>
      </c>
      <c r="U12" s="24"/>
    </row>
    <row r="13" spans="1:21" x14ac:dyDescent="0.25">
      <c r="A13" s="29" t="s">
        <v>46</v>
      </c>
      <c r="B13" s="30" t="s">
        <v>10</v>
      </c>
      <c r="C13" s="71">
        <v>5.6</v>
      </c>
      <c r="D13" s="72">
        <v>2</v>
      </c>
      <c r="E13" s="3">
        <f>ROUND(C13*D13,2)</f>
        <v>11.2</v>
      </c>
      <c r="F13" s="73">
        <v>0</v>
      </c>
      <c r="G13" s="3">
        <f>ROUND(E13*F13,2)</f>
        <v>0</v>
      </c>
      <c r="H13" s="31">
        <f>ROUND(E13-G13,2)</f>
        <v>11.2</v>
      </c>
      <c r="I13" s="15"/>
      <c r="J13" s="15"/>
      <c r="K13" s="44">
        <f>K14-5</f>
        <v>50</v>
      </c>
      <c r="L13" s="8">
        <f t="shared" si="0"/>
        <v>10.5</v>
      </c>
      <c r="M13" s="8">
        <f t="shared" si="0"/>
        <v>12.5</v>
      </c>
      <c r="N13" s="8">
        <f t="shared" si="0"/>
        <v>14.5</v>
      </c>
      <c r="O13" s="8">
        <f t="shared" si="0"/>
        <v>16.5</v>
      </c>
      <c r="P13" s="8">
        <f t="shared" si="0"/>
        <v>18.5</v>
      </c>
      <c r="Q13" s="8">
        <f t="shared" si="0"/>
        <v>20.5</v>
      </c>
      <c r="R13" s="8">
        <f t="shared" si="0"/>
        <v>22.500000000000057</v>
      </c>
      <c r="S13" s="8">
        <f t="shared" si="0"/>
        <v>24.500000000000114</v>
      </c>
      <c r="T13" s="9">
        <f t="shared" si="0"/>
        <v>26.500000000000114</v>
      </c>
      <c r="U13" s="24"/>
    </row>
    <row r="14" spans="1:21" x14ac:dyDescent="0.25">
      <c r="A14" s="28" t="s">
        <v>11</v>
      </c>
      <c r="B14" s="32"/>
      <c r="C14" s="16"/>
      <c r="D14" s="48"/>
      <c r="E14" s="16"/>
      <c r="F14" s="32"/>
      <c r="G14" s="15"/>
      <c r="H14" s="24"/>
      <c r="I14" s="15"/>
      <c r="J14" s="15"/>
      <c r="K14" s="44">
        <f>K15-5</f>
        <v>55</v>
      </c>
      <c r="L14" s="8">
        <f t="shared" si="0"/>
        <v>41.700000000000045</v>
      </c>
      <c r="M14" s="8">
        <f t="shared" si="0"/>
        <v>43.900000000000034</v>
      </c>
      <c r="N14" s="8">
        <f t="shared" si="0"/>
        <v>46.100000000000023</v>
      </c>
      <c r="O14" s="8">
        <f t="shared" si="0"/>
        <v>48.300000000000011</v>
      </c>
      <c r="P14" s="8">
        <f>((($K14-($K14*$F$7))*P$10)-$H$43)</f>
        <v>50.5</v>
      </c>
      <c r="Q14" s="8">
        <f t="shared" si="0"/>
        <v>52.700000000000045</v>
      </c>
      <c r="R14" s="8">
        <f t="shared" si="0"/>
        <v>54.900000000000091</v>
      </c>
      <c r="S14" s="8">
        <f t="shared" si="0"/>
        <v>57.10000000000008</v>
      </c>
      <c r="T14" s="9">
        <f t="shared" si="0"/>
        <v>59.300000000000125</v>
      </c>
      <c r="U14" s="24"/>
    </row>
    <row r="15" spans="1:21" x14ac:dyDescent="0.25">
      <c r="A15" s="29" t="s">
        <v>42</v>
      </c>
      <c r="B15" s="30" t="s">
        <v>18</v>
      </c>
      <c r="C15" s="71">
        <v>1.08</v>
      </c>
      <c r="D15" s="72">
        <v>40</v>
      </c>
      <c r="E15" s="3">
        <f>ROUND(C15*D15,2)</f>
        <v>43.2</v>
      </c>
      <c r="F15" s="73">
        <v>0</v>
      </c>
      <c r="G15" s="3">
        <f>ROUND(E15*F15,2)</f>
        <v>0</v>
      </c>
      <c r="H15" s="31">
        <f>ROUND(E15-G15,2)</f>
        <v>43.2</v>
      </c>
      <c r="I15" s="15"/>
      <c r="J15" s="15"/>
      <c r="K15" s="12">
        <f>D7</f>
        <v>60</v>
      </c>
      <c r="L15" s="8">
        <f t="shared" si="0"/>
        <v>72.900000000000034</v>
      </c>
      <c r="M15" s="8">
        <f t="shared" si="0"/>
        <v>75.300000000000011</v>
      </c>
      <c r="N15" s="8">
        <f t="shared" si="0"/>
        <v>77.700000000000045</v>
      </c>
      <c r="O15" s="8">
        <f t="shared" si="0"/>
        <v>80.100000000000023</v>
      </c>
      <c r="P15" s="41">
        <f>((($K15-($K15*$F$7))*P$10)-$H$43)</f>
        <v>82.5</v>
      </c>
      <c r="Q15" s="8">
        <f t="shared" si="0"/>
        <v>84.900000000000034</v>
      </c>
      <c r="R15" s="8">
        <f t="shared" si="0"/>
        <v>87.300000000000068</v>
      </c>
      <c r="S15" s="8">
        <f t="shared" si="0"/>
        <v>89.700000000000102</v>
      </c>
      <c r="T15" s="9">
        <f t="shared" si="0"/>
        <v>92.100000000000136</v>
      </c>
      <c r="U15" s="24"/>
    </row>
    <row r="16" spans="1:21" x14ac:dyDescent="0.25">
      <c r="A16" s="29" t="s">
        <v>43</v>
      </c>
      <c r="B16" s="30" t="s">
        <v>18</v>
      </c>
      <c r="C16" s="71">
        <v>0.83</v>
      </c>
      <c r="D16" s="72">
        <v>40</v>
      </c>
      <c r="E16" s="3">
        <f>ROUND(C16*D16,2)</f>
        <v>33.200000000000003</v>
      </c>
      <c r="F16" s="73">
        <v>0</v>
      </c>
      <c r="G16" s="3">
        <f>ROUND(E16*F16,2)</f>
        <v>0</v>
      </c>
      <c r="H16" s="31">
        <f>ROUND(E16-G16,2)</f>
        <v>33.200000000000003</v>
      </c>
      <c r="I16" s="15"/>
      <c r="J16" s="15"/>
      <c r="K16" s="44">
        <f>K15+5</f>
        <v>65</v>
      </c>
      <c r="L16" s="8">
        <f t="shared" si="0"/>
        <v>104.10000000000002</v>
      </c>
      <c r="M16" s="8">
        <f t="shared" si="0"/>
        <v>106.70000000000005</v>
      </c>
      <c r="N16" s="8">
        <f t="shared" si="0"/>
        <v>109.30000000000001</v>
      </c>
      <c r="O16" s="8">
        <f t="shared" si="0"/>
        <v>111.90000000000003</v>
      </c>
      <c r="P16" s="8">
        <f t="shared" si="0"/>
        <v>114.5</v>
      </c>
      <c r="Q16" s="8">
        <f t="shared" si="0"/>
        <v>117.10000000000002</v>
      </c>
      <c r="R16" s="8">
        <f t="shared" si="0"/>
        <v>119.70000000000005</v>
      </c>
      <c r="S16" s="8">
        <f t="shared" si="0"/>
        <v>122.30000000000013</v>
      </c>
      <c r="T16" s="9">
        <f t="shared" si="0"/>
        <v>124.90000000000015</v>
      </c>
      <c r="U16" s="24"/>
    </row>
    <row r="17" spans="1:21" x14ac:dyDescent="0.25">
      <c r="A17" s="29" t="s">
        <v>41</v>
      </c>
      <c r="B17" s="30" t="s">
        <v>18</v>
      </c>
      <c r="C17" s="71">
        <v>1.02</v>
      </c>
      <c r="D17" s="72">
        <v>90</v>
      </c>
      <c r="E17" s="3">
        <f>ROUND(C17*D17,2)</f>
        <v>91.8</v>
      </c>
      <c r="F17" s="73">
        <v>0</v>
      </c>
      <c r="G17" s="3">
        <f>ROUND(E17*F17,2)</f>
        <v>0</v>
      </c>
      <c r="H17" s="31">
        <f>ROUND(E17-G17,2)</f>
        <v>91.8</v>
      </c>
      <c r="I17" s="15"/>
      <c r="J17" s="15"/>
      <c r="K17" s="44">
        <f>K16+5</f>
        <v>70</v>
      </c>
      <c r="L17" s="8">
        <f t="shared" si="0"/>
        <v>135.30000000000007</v>
      </c>
      <c r="M17" s="8">
        <f t="shared" si="0"/>
        <v>138.10000000000002</v>
      </c>
      <c r="N17" s="8">
        <f t="shared" si="0"/>
        <v>140.90000000000003</v>
      </c>
      <c r="O17" s="8">
        <f t="shared" si="0"/>
        <v>143.69999999999999</v>
      </c>
      <c r="P17" s="8">
        <f t="shared" si="0"/>
        <v>146.5</v>
      </c>
      <c r="Q17" s="8">
        <f t="shared" si="0"/>
        <v>149.30000000000007</v>
      </c>
      <c r="R17" s="8">
        <f t="shared" si="0"/>
        <v>152.10000000000008</v>
      </c>
      <c r="S17" s="8">
        <f t="shared" si="0"/>
        <v>154.90000000000009</v>
      </c>
      <c r="T17" s="9">
        <f t="shared" si="0"/>
        <v>157.70000000000016</v>
      </c>
      <c r="U17" s="24"/>
    </row>
    <row r="18" spans="1:21" x14ac:dyDescent="0.25">
      <c r="A18" s="28" t="s">
        <v>13</v>
      </c>
      <c r="B18" s="32"/>
      <c r="C18" s="16"/>
      <c r="D18" s="48"/>
      <c r="E18" s="16"/>
      <c r="F18" s="32"/>
      <c r="G18" s="15"/>
      <c r="H18" s="24"/>
      <c r="I18" s="15"/>
      <c r="J18" s="15"/>
      <c r="K18" s="44">
        <f>K17+5</f>
        <v>75</v>
      </c>
      <c r="L18" s="8">
        <f t="shared" si="0"/>
        <v>166.50000000000006</v>
      </c>
      <c r="M18" s="8">
        <f t="shared" si="0"/>
        <v>169.50000000000006</v>
      </c>
      <c r="N18" s="8">
        <f t="shared" si="0"/>
        <v>172.5</v>
      </c>
      <c r="O18" s="8">
        <f t="shared" si="0"/>
        <v>175.5</v>
      </c>
      <c r="P18" s="8">
        <f t="shared" si="0"/>
        <v>178.5</v>
      </c>
      <c r="Q18" s="8">
        <f t="shared" si="0"/>
        <v>181.50000000000006</v>
      </c>
      <c r="R18" s="8">
        <f t="shared" si="0"/>
        <v>184.50000000000011</v>
      </c>
      <c r="S18" s="8">
        <f t="shared" si="0"/>
        <v>187.50000000000011</v>
      </c>
      <c r="T18" s="9">
        <f t="shared" si="0"/>
        <v>190.50000000000017</v>
      </c>
      <c r="U18" s="24"/>
    </row>
    <row r="19" spans="1:21" ht="15.75" thickBot="1" x14ac:dyDescent="0.3">
      <c r="A19" s="29" t="s">
        <v>51</v>
      </c>
      <c r="B19" s="30" t="s">
        <v>14</v>
      </c>
      <c r="C19" s="71">
        <v>12.02</v>
      </c>
      <c r="D19" s="72">
        <v>0.45</v>
      </c>
      <c r="E19" s="3">
        <f>ROUND(C19*D19,2)</f>
        <v>5.41</v>
      </c>
      <c r="F19" s="73">
        <v>0</v>
      </c>
      <c r="G19" s="3">
        <f>ROUND(E19*F19,2)</f>
        <v>0</v>
      </c>
      <c r="H19" s="31">
        <f>ROUND(E19-G19,2)</f>
        <v>5.41</v>
      </c>
      <c r="I19" s="15"/>
      <c r="J19" s="15"/>
      <c r="K19" s="45">
        <f>K18+5</f>
        <v>80</v>
      </c>
      <c r="L19" s="10">
        <f t="shared" si="0"/>
        <v>197.70000000000005</v>
      </c>
      <c r="M19" s="10">
        <f t="shared" si="0"/>
        <v>200.90000000000003</v>
      </c>
      <c r="N19" s="10">
        <f t="shared" si="0"/>
        <v>204.10000000000002</v>
      </c>
      <c r="O19" s="10">
        <f t="shared" si="0"/>
        <v>207.3</v>
      </c>
      <c r="P19" s="10">
        <f t="shared" si="0"/>
        <v>210.5</v>
      </c>
      <c r="Q19" s="10">
        <f t="shared" si="0"/>
        <v>213.70000000000005</v>
      </c>
      <c r="R19" s="10">
        <f t="shared" si="0"/>
        <v>216.90000000000009</v>
      </c>
      <c r="S19" s="10">
        <f t="shared" si="0"/>
        <v>220.10000000000014</v>
      </c>
      <c r="T19" s="11">
        <f t="shared" si="0"/>
        <v>223.30000000000018</v>
      </c>
      <c r="U19" s="24"/>
    </row>
    <row r="20" spans="1:21" x14ac:dyDescent="0.25">
      <c r="A20" s="28" t="s">
        <v>15</v>
      </c>
      <c r="B20" s="32"/>
      <c r="C20" s="16"/>
      <c r="D20" s="48"/>
      <c r="E20" s="16"/>
      <c r="F20" s="32"/>
      <c r="G20" s="15"/>
      <c r="H20" s="24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24"/>
    </row>
    <row r="21" spans="1:21" x14ac:dyDescent="0.25">
      <c r="A21" s="29" t="s">
        <v>52</v>
      </c>
      <c r="B21" s="30" t="s">
        <v>12</v>
      </c>
      <c r="C21" s="71">
        <v>1.75</v>
      </c>
      <c r="D21" s="72">
        <v>0.2</v>
      </c>
      <c r="E21" s="3">
        <f>ROUND(C21*D21,2)</f>
        <v>0.35</v>
      </c>
      <c r="F21" s="73">
        <v>0</v>
      </c>
      <c r="G21" s="3">
        <f>ROUND(E21*F21,2)</f>
        <v>0</v>
      </c>
      <c r="H21" s="31">
        <f>ROUND(E21-G21,2)</f>
        <v>0.35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24"/>
    </row>
    <row r="22" spans="1:21" x14ac:dyDescent="0.25">
      <c r="A22" s="29" t="s">
        <v>53</v>
      </c>
      <c r="B22" s="30" t="s">
        <v>14</v>
      </c>
      <c r="C22" s="71">
        <v>1.48</v>
      </c>
      <c r="D22" s="72">
        <v>4</v>
      </c>
      <c r="E22" s="3">
        <f>ROUND(C22*D22,2)</f>
        <v>5.92</v>
      </c>
      <c r="F22" s="73">
        <v>0</v>
      </c>
      <c r="G22" s="3">
        <f>ROUND(E22*F22,2)</f>
        <v>0</v>
      </c>
      <c r="H22" s="31">
        <f>ROUND(E22-G22,2)</f>
        <v>5.92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24"/>
    </row>
    <row r="23" spans="1:21" x14ac:dyDescent="0.25">
      <c r="A23" s="29" t="s">
        <v>16</v>
      </c>
      <c r="B23" s="30" t="s">
        <v>14</v>
      </c>
      <c r="C23" s="71">
        <v>1.41</v>
      </c>
      <c r="D23" s="72">
        <v>2.13</v>
      </c>
      <c r="E23" s="3">
        <f>ROUND(C23*D23,2)</f>
        <v>3</v>
      </c>
      <c r="F23" s="73">
        <v>0</v>
      </c>
      <c r="G23" s="3">
        <f>ROUND(E23*F23,2)</f>
        <v>0</v>
      </c>
      <c r="H23" s="31">
        <f>ROUND(E23-G23,2)</f>
        <v>3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24"/>
    </row>
    <row r="24" spans="1:21" x14ac:dyDescent="0.25">
      <c r="A24" s="28" t="s">
        <v>17</v>
      </c>
      <c r="B24" s="32"/>
      <c r="C24" s="16"/>
      <c r="D24" s="48"/>
      <c r="E24" s="16"/>
      <c r="F24" s="32"/>
      <c r="G24" s="15"/>
      <c r="H24" s="24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24"/>
    </row>
    <row r="25" spans="1:21" x14ac:dyDescent="0.25">
      <c r="A25" s="29" t="s">
        <v>54</v>
      </c>
      <c r="B25" s="30" t="s">
        <v>18</v>
      </c>
      <c r="C25" s="71">
        <v>0.28000000000000003</v>
      </c>
      <c r="D25" s="72">
        <v>90</v>
      </c>
      <c r="E25" s="3">
        <f>ROUND(C25*D25,2)</f>
        <v>25.2</v>
      </c>
      <c r="F25" s="73">
        <v>0</v>
      </c>
      <c r="G25" s="3">
        <f>ROUND(E25*F25,2)</f>
        <v>0</v>
      </c>
      <c r="H25" s="31">
        <f>ROUND(E25-G25,2)</f>
        <v>25.2</v>
      </c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24"/>
    </row>
    <row r="26" spans="1:21" x14ac:dyDescent="0.25">
      <c r="A26" s="28" t="s">
        <v>19</v>
      </c>
      <c r="B26" s="32"/>
      <c r="C26" s="16"/>
      <c r="D26" s="48"/>
      <c r="E26" s="16"/>
      <c r="F26" s="32"/>
      <c r="G26" s="15"/>
      <c r="H26" s="24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24"/>
    </row>
    <row r="27" spans="1:21" x14ac:dyDescent="0.25">
      <c r="A27" s="29" t="s">
        <v>47</v>
      </c>
      <c r="B27" s="30" t="s">
        <v>48</v>
      </c>
      <c r="C27" s="71">
        <v>59</v>
      </c>
      <c r="D27" s="72">
        <v>0.33</v>
      </c>
      <c r="E27" s="3">
        <f>ROUND(C27*D27,2)</f>
        <v>19.47</v>
      </c>
      <c r="F27" s="73">
        <v>0</v>
      </c>
      <c r="G27" s="3">
        <f>ROUND(E27*F27,2)</f>
        <v>0</v>
      </c>
      <c r="H27" s="31">
        <f>ROUND(E27-G27,2)</f>
        <v>19.47</v>
      </c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24"/>
    </row>
    <row r="28" spans="1:21" x14ac:dyDescent="0.25">
      <c r="A28" s="28" t="s">
        <v>20</v>
      </c>
      <c r="B28" s="32"/>
      <c r="C28" s="16"/>
      <c r="D28" s="48"/>
      <c r="E28" s="16"/>
      <c r="F28" s="32"/>
      <c r="G28" s="15"/>
      <c r="H28" s="24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24"/>
    </row>
    <row r="29" spans="1:21" x14ac:dyDescent="0.25">
      <c r="A29" s="29" t="s">
        <v>55</v>
      </c>
      <c r="B29" s="30" t="s">
        <v>45</v>
      </c>
      <c r="C29" s="71">
        <v>0.26</v>
      </c>
      <c r="D29" s="49">
        <f>D7</f>
        <v>60</v>
      </c>
      <c r="E29" s="3">
        <f>ROUND(C29*D29,2)</f>
        <v>15.6</v>
      </c>
      <c r="F29" s="73">
        <v>0</v>
      </c>
      <c r="G29" s="3">
        <f>ROUND(E29*F29,2)</f>
        <v>0</v>
      </c>
      <c r="H29" s="31">
        <f>ROUND(E29-G29,2)</f>
        <v>15.6</v>
      </c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24"/>
    </row>
    <row r="30" spans="1:21" x14ac:dyDescent="0.25">
      <c r="A30" s="28" t="s">
        <v>22</v>
      </c>
      <c r="B30" s="32"/>
      <c r="C30" s="16"/>
      <c r="D30" s="48"/>
      <c r="E30" s="16"/>
      <c r="F30" s="32"/>
      <c r="G30" s="15"/>
      <c r="H30" s="24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24"/>
    </row>
    <row r="31" spans="1:21" x14ac:dyDescent="0.25">
      <c r="A31" s="29" t="s">
        <v>49</v>
      </c>
      <c r="B31" s="30" t="s">
        <v>24</v>
      </c>
      <c r="C31" s="71">
        <v>15.3</v>
      </c>
      <c r="D31" s="72">
        <v>8.1500000000000003E-2</v>
      </c>
      <c r="E31" s="3">
        <f>ROUND(C31*D31,2)</f>
        <v>1.25</v>
      </c>
      <c r="F31" s="73">
        <v>0</v>
      </c>
      <c r="G31" s="3">
        <f>ROUND(E31*F31,2)</f>
        <v>0</v>
      </c>
      <c r="H31" s="31">
        <f>ROUND(E31-G31,2)</f>
        <v>1.25</v>
      </c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24"/>
    </row>
    <row r="32" spans="1:21" x14ac:dyDescent="0.25">
      <c r="A32" s="28" t="s">
        <v>44</v>
      </c>
      <c r="B32" s="32"/>
      <c r="C32" s="16"/>
      <c r="D32" s="48"/>
      <c r="E32" s="16"/>
      <c r="F32" s="32"/>
      <c r="G32" s="15"/>
      <c r="H32" s="24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24"/>
    </row>
    <row r="33" spans="1:21" x14ac:dyDescent="0.25">
      <c r="A33" s="29" t="s">
        <v>25</v>
      </c>
      <c r="B33" s="30" t="s">
        <v>24</v>
      </c>
      <c r="C33" s="71">
        <v>11.88</v>
      </c>
      <c r="D33" s="72">
        <v>0.10970000000000001</v>
      </c>
      <c r="E33" s="3">
        <f>ROUND(C33*D33,2)</f>
        <v>1.3</v>
      </c>
      <c r="F33" s="73">
        <v>0</v>
      </c>
      <c r="G33" s="3">
        <f>ROUND(E33*F33,2)</f>
        <v>0</v>
      </c>
      <c r="H33" s="31">
        <f>ROUND(E33-G33,2)</f>
        <v>1.3</v>
      </c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24"/>
    </row>
    <row r="34" spans="1:21" x14ac:dyDescent="0.25">
      <c r="A34" s="29" t="s">
        <v>23</v>
      </c>
      <c r="B34" s="30" t="s">
        <v>24</v>
      </c>
      <c r="C34" s="71">
        <v>11.88</v>
      </c>
      <c r="D34" s="72">
        <v>0.27850000000000003</v>
      </c>
      <c r="E34" s="3">
        <f>ROUND(C34*D34,2)</f>
        <v>3.31</v>
      </c>
      <c r="F34" s="73">
        <v>0</v>
      </c>
      <c r="G34" s="3">
        <f>ROUND(E34*F34,2)</f>
        <v>0</v>
      </c>
      <c r="H34" s="31">
        <f>ROUND(E34-G34,2)</f>
        <v>3.31</v>
      </c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24"/>
    </row>
    <row r="35" spans="1:21" x14ac:dyDescent="0.25">
      <c r="A35" s="28" t="s">
        <v>26</v>
      </c>
      <c r="B35" s="32"/>
      <c r="C35" s="16"/>
      <c r="D35" s="48"/>
      <c r="E35" s="16"/>
      <c r="F35" s="32"/>
      <c r="G35" s="15"/>
      <c r="H35" s="24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24"/>
    </row>
    <row r="36" spans="1:21" x14ac:dyDescent="0.25">
      <c r="A36" s="29" t="s">
        <v>23</v>
      </c>
      <c r="B36" s="30" t="s">
        <v>27</v>
      </c>
      <c r="C36" s="71">
        <v>5</v>
      </c>
      <c r="D36" s="72">
        <v>2.9104000000000001</v>
      </c>
      <c r="E36" s="3">
        <f>ROUND(C36*D36,2)</f>
        <v>14.55</v>
      </c>
      <c r="F36" s="73">
        <v>0</v>
      </c>
      <c r="G36" s="3">
        <f>ROUND(E36*F36,2)</f>
        <v>0</v>
      </c>
      <c r="H36" s="31">
        <f>ROUND(E36-G36,2)</f>
        <v>14.55</v>
      </c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24"/>
    </row>
    <row r="37" spans="1:21" x14ac:dyDescent="0.25">
      <c r="A37" s="29" t="s">
        <v>49</v>
      </c>
      <c r="B37" s="30" t="s">
        <v>27</v>
      </c>
      <c r="C37" s="71">
        <v>5</v>
      </c>
      <c r="D37" s="72">
        <v>1.2047000000000001</v>
      </c>
      <c r="E37" s="3">
        <f>ROUND(C37*D37,2)</f>
        <v>6.02</v>
      </c>
      <c r="F37" s="73">
        <v>0</v>
      </c>
      <c r="G37" s="3">
        <f>ROUND(E37*F37,2)</f>
        <v>0</v>
      </c>
      <c r="H37" s="31">
        <f>ROUND(E37-G37,2)</f>
        <v>6.02</v>
      </c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24"/>
    </row>
    <row r="38" spans="1:21" x14ac:dyDescent="0.25">
      <c r="A38" s="28" t="s">
        <v>28</v>
      </c>
      <c r="B38" s="32"/>
      <c r="C38" s="16"/>
      <c r="D38" s="48"/>
      <c r="E38" s="16"/>
      <c r="F38" s="32"/>
      <c r="G38" s="15"/>
      <c r="H38" s="24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24"/>
    </row>
    <row r="39" spans="1:21" x14ac:dyDescent="0.25">
      <c r="A39" s="29" t="s">
        <v>25</v>
      </c>
      <c r="B39" s="30" t="s">
        <v>21</v>
      </c>
      <c r="C39" s="71">
        <v>4.38</v>
      </c>
      <c r="D39" s="72">
        <v>1</v>
      </c>
      <c r="E39" s="3">
        <f>ROUND(C39*D39,2)</f>
        <v>4.38</v>
      </c>
      <c r="F39" s="73">
        <v>0</v>
      </c>
      <c r="G39" s="3">
        <f>ROUND(E39*F39,2)</f>
        <v>0</v>
      </c>
      <c r="H39" s="31">
        <f t="shared" ref="H39:H44" si="1">ROUND(E39-G39,2)</f>
        <v>4.38</v>
      </c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24"/>
    </row>
    <row r="40" spans="1:21" x14ac:dyDescent="0.25">
      <c r="A40" s="29" t="s">
        <v>23</v>
      </c>
      <c r="B40" s="30" t="s">
        <v>21</v>
      </c>
      <c r="C40" s="71">
        <v>1.91</v>
      </c>
      <c r="D40" s="72">
        <v>1</v>
      </c>
      <c r="E40" s="3">
        <f>ROUND(C40*D40,2)</f>
        <v>1.91</v>
      </c>
      <c r="F40" s="73">
        <v>0</v>
      </c>
      <c r="G40" s="3">
        <f>ROUND(E40*F40,2)</f>
        <v>0</v>
      </c>
      <c r="H40" s="31">
        <f t="shared" si="1"/>
        <v>1.91</v>
      </c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24"/>
    </row>
    <row r="41" spans="1:21" x14ac:dyDescent="0.25">
      <c r="A41" s="29" t="s">
        <v>49</v>
      </c>
      <c r="B41" s="30" t="s">
        <v>21</v>
      </c>
      <c r="C41" s="71">
        <v>3.47</v>
      </c>
      <c r="D41" s="72">
        <v>1</v>
      </c>
      <c r="E41" s="3">
        <f>ROUND(C41*D41,2)</f>
        <v>3.47</v>
      </c>
      <c r="F41" s="73">
        <v>0</v>
      </c>
      <c r="G41" s="3">
        <f>ROUND(E41*F41,2)</f>
        <v>0</v>
      </c>
      <c r="H41" s="31">
        <f t="shared" si="1"/>
        <v>3.47</v>
      </c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24"/>
    </row>
    <row r="42" spans="1:21" x14ac:dyDescent="0.25">
      <c r="A42" s="25" t="s">
        <v>29</v>
      </c>
      <c r="B42" s="14" t="s">
        <v>21</v>
      </c>
      <c r="C42" s="68">
        <v>3.96</v>
      </c>
      <c r="D42" s="69">
        <v>1</v>
      </c>
      <c r="E42" s="2">
        <f>ROUND(C42*D42,2)</f>
        <v>3.96</v>
      </c>
      <c r="F42" s="70">
        <v>0</v>
      </c>
      <c r="G42" s="2">
        <f>ROUND(E42*F42,2)</f>
        <v>0</v>
      </c>
      <c r="H42" s="26">
        <f t="shared" si="1"/>
        <v>3.96</v>
      </c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24"/>
    </row>
    <row r="43" spans="1:21" x14ac:dyDescent="0.25">
      <c r="A43" s="23" t="s">
        <v>30</v>
      </c>
      <c r="B43" s="15"/>
      <c r="C43" s="16"/>
      <c r="D43" s="32"/>
      <c r="E43" s="3">
        <f>SUM(E12:E42)</f>
        <v>301.5</v>
      </c>
      <c r="F43" s="32"/>
      <c r="G43" s="4">
        <f>SUM(G12:G42)</f>
        <v>0</v>
      </c>
      <c r="H43" s="5">
        <f t="shared" si="1"/>
        <v>301.5</v>
      </c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24"/>
    </row>
    <row r="44" spans="1:21" x14ac:dyDescent="0.25">
      <c r="A44" s="23" t="s">
        <v>31</v>
      </c>
      <c r="B44" s="15"/>
      <c r="C44" s="16"/>
      <c r="D44" s="32"/>
      <c r="E44" s="3">
        <f>+E8-E43</f>
        <v>178.5</v>
      </c>
      <c r="F44" s="32"/>
      <c r="G44" s="4">
        <f>+G8-G43</f>
        <v>96</v>
      </c>
      <c r="H44" s="5">
        <f t="shared" si="1"/>
        <v>82.5</v>
      </c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24"/>
    </row>
    <row r="45" spans="1:21" x14ac:dyDescent="0.25">
      <c r="A45" s="27" t="s">
        <v>6</v>
      </c>
      <c r="B45" s="15"/>
      <c r="C45" s="16"/>
      <c r="D45" s="32"/>
      <c r="E45" s="16"/>
      <c r="F45" s="32"/>
      <c r="G45" s="15"/>
      <c r="H45" s="24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24"/>
    </row>
    <row r="46" spans="1:21" x14ac:dyDescent="0.25">
      <c r="A46" s="23" t="s">
        <v>32</v>
      </c>
      <c r="B46" s="15"/>
      <c r="C46" s="16"/>
      <c r="D46" s="32"/>
      <c r="E46" s="16"/>
      <c r="F46" s="32"/>
      <c r="G46" s="15"/>
      <c r="H46" s="24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24"/>
    </row>
    <row r="47" spans="1:21" x14ac:dyDescent="0.25">
      <c r="A47" s="29" t="s">
        <v>25</v>
      </c>
      <c r="B47" s="30" t="s">
        <v>21</v>
      </c>
      <c r="C47" s="71">
        <v>8.33</v>
      </c>
      <c r="D47" s="72">
        <v>1</v>
      </c>
      <c r="E47" s="3">
        <f>ROUND(C47*D47,2)</f>
        <v>8.33</v>
      </c>
      <c r="F47" s="73">
        <v>0</v>
      </c>
      <c r="G47" s="3">
        <f>ROUND(E47*F47,2)</f>
        <v>0</v>
      </c>
      <c r="H47" s="31">
        <f t="shared" ref="H47:H52" si="2">ROUND(E47-G47,2)</f>
        <v>8.33</v>
      </c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24"/>
    </row>
    <row r="48" spans="1:21" x14ac:dyDescent="0.25">
      <c r="A48" s="29" t="s">
        <v>23</v>
      </c>
      <c r="B48" s="30" t="s">
        <v>21</v>
      </c>
      <c r="C48" s="71">
        <v>11.29</v>
      </c>
      <c r="D48" s="72">
        <v>1</v>
      </c>
      <c r="E48" s="3">
        <f>ROUND(C48*D48,2)</f>
        <v>11.29</v>
      </c>
      <c r="F48" s="73">
        <v>0</v>
      </c>
      <c r="G48" s="3">
        <f>ROUND(E48*F48,2)</f>
        <v>0</v>
      </c>
      <c r="H48" s="31">
        <f t="shared" si="2"/>
        <v>11.29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24"/>
    </row>
    <row r="49" spans="1:21" x14ac:dyDescent="0.25">
      <c r="A49" s="25" t="s">
        <v>49</v>
      </c>
      <c r="B49" s="14" t="s">
        <v>21</v>
      </c>
      <c r="C49" s="68">
        <v>12.87</v>
      </c>
      <c r="D49" s="69">
        <v>1</v>
      </c>
      <c r="E49" s="2">
        <f>ROUND(C49*D49,2)</f>
        <v>12.87</v>
      </c>
      <c r="F49" s="70">
        <v>0</v>
      </c>
      <c r="G49" s="2">
        <f>ROUND(E49*F49,2)</f>
        <v>0</v>
      </c>
      <c r="H49" s="26">
        <f t="shared" si="2"/>
        <v>12.87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24"/>
    </row>
    <row r="50" spans="1:21" x14ac:dyDescent="0.25">
      <c r="A50" s="23" t="s">
        <v>33</v>
      </c>
      <c r="B50" s="15"/>
      <c r="C50" s="16"/>
      <c r="D50" s="15"/>
      <c r="E50" s="3">
        <f>SUM(E47:E49)</f>
        <v>32.489999999999995</v>
      </c>
      <c r="F50" s="15"/>
      <c r="G50" s="4">
        <f>SUM(G47:G49)</f>
        <v>0</v>
      </c>
      <c r="H50" s="5">
        <f t="shared" si="2"/>
        <v>32.49</v>
      </c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24"/>
    </row>
    <row r="51" spans="1:21" x14ac:dyDescent="0.25">
      <c r="A51" s="23" t="s">
        <v>34</v>
      </c>
      <c r="B51" s="15"/>
      <c r="C51" s="16"/>
      <c r="D51" s="15"/>
      <c r="E51" s="3">
        <f>+E43+E50</f>
        <v>333.99</v>
      </c>
      <c r="F51" s="15"/>
      <c r="G51" s="4">
        <f>+G43+G50</f>
        <v>0</v>
      </c>
      <c r="H51" s="5">
        <f t="shared" si="2"/>
        <v>333.99</v>
      </c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24"/>
    </row>
    <row r="52" spans="1:21" ht="15.75" thickBot="1" x14ac:dyDescent="0.3">
      <c r="A52" s="33" t="s">
        <v>35</v>
      </c>
      <c r="B52" s="34"/>
      <c r="C52" s="35"/>
      <c r="D52" s="34"/>
      <c r="E52" s="36">
        <f>+E8-E51</f>
        <v>146.01</v>
      </c>
      <c r="F52" s="34"/>
      <c r="G52" s="6">
        <f>+G8-G51</f>
        <v>96</v>
      </c>
      <c r="H52" s="7">
        <f t="shared" si="2"/>
        <v>50.01</v>
      </c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24"/>
    </row>
    <row r="53" spans="1:21" ht="15.75" thickBot="1" x14ac:dyDescent="0.3">
      <c r="A53" s="39"/>
      <c r="B53" s="34"/>
      <c r="C53" s="35"/>
      <c r="D53" s="34"/>
      <c r="E53" s="35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40"/>
    </row>
  </sheetData>
  <sheetProtection algorithmName="SHA-512" hashValue="h2fcPvh4iDeyins53O+ojpP12l6ZD81GypFW3YPioOwHai4Q55CX0n25MoESQlNwOe/2sCCxGkzIQ5vgUbdg3A==" saltValue="nvOUb3DzML0kdK71MJA0cw==" spinCount="100000" sheet="1" objects="1" scenarios="1"/>
  <mergeCells count="6">
    <mergeCell ref="A1:H1"/>
    <mergeCell ref="A2:H2"/>
    <mergeCell ref="A3:H3"/>
    <mergeCell ref="F4:G4"/>
    <mergeCell ref="L9:T9"/>
    <mergeCell ref="K8:T8"/>
  </mergeCells>
  <conditionalFormatting sqref="L11:T19">
    <cfRule type="cellIs" dxfId="1" priority="1" stopIfTrue="1" operator="lessThan">
      <formula>0</formula>
    </cfRule>
  </conditionalFormatting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U54"/>
  <sheetViews>
    <sheetView workbookViewId="0">
      <selection activeCell="K23" sqref="K23"/>
    </sheetView>
  </sheetViews>
  <sheetFormatPr defaultRowHeight="15" x14ac:dyDescent="0.25"/>
  <cols>
    <col min="1" max="1" width="28.7109375" customWidth="1"/>
    <col min="3" max="3" width="8.85546875" style="1" customWidth="1"/>
    <col min="4" max="4" width="10.7109375" customWidth="1"/>
    <col min="5" max="5" width="13.7109375" style="1" customWidth="1"/>
  </cols>
  <sheetData>
    <row r="1" spans="1:21" x14ac:dyDescent="0.25">
      <c r="A1" s="57" t="s">
        <v>61</v>
      </c>
      <c r="B1" s="58"/>
      <c r="C1" s="58"/>
      <c r="D1" s="58"/>
      <c r="E1" s="58"/>
      <c r="F1" s="58"/>
      <c r="G1" s="58"/>
      <c r="H1" s="58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8"/>
    </row>
    <row r="2" spans="1:21" x14ac:dyDescent="0.25">
      <c r="A2" s="59" t="s">
        <v>50</v>
      </c>
      <c r="B2" s="60"/>
      <c r="C2" s="60"/>
      <c r="D2" s="60"/>
      <c r="E2" s="60"/>
      <c r="F2" s="60"/>
      <c r="G2" s="60"/>
      <c r="H2" s="60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24"/>
    </row>
    <row r="3" spans="1:21" x14ac:dyDescent="0.25">
      <c r="A3" s="61" t="s">
        <v>60</v>
      </c>
      <c r="B3" s="62"/>
      <c r="C3" s="62"/>
      <c r="D3" s="62"/>
      <c r="E3" s="62"/>
      <c r="F3" s="62"/>
      <c r="G3" s="62"/>
      <c r="H3" s="62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24"/>
    </row>
    <row r="4" spans="1:21" ht="15.75" thickBot="1" x14ac:dyDescent="0.3">
      <c r="A4" s="27"/>
      <c r="B4" s="15"/>
      <c r="C4" s="16"/>
      <c r="D4" s="15"/>
      <c r="E4" s="16"/>
      <c r="F4" s="60" t="s">
        <v>37</v>
      </c>
      <c r="G4" s="60"/>
      <c r="H4" s="52" t="s">
        <v>40</v>
      </c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24"/>
    </row>
    <row r="5" spans="1:21" x14ac:dyDescent="0.25">
      <c r="A5" s="17" t="s">
        <v>0</v>
      </c>
      <c r="B5" s="18" t="s">
        <v>1</v>
      </c>
      <c r="C5" s="19" t="s">
        <v>2</v>
      </c>
      <c r="D5" s="18" t="s">
        <v>3</v>
      </c>
      <c r="E5" s="19" t="s">
        <v>36</v>
      </c>
      <c r="F5" s="20" t="s">
        <v>38</v>
      </c>
      <c r="G5" s="21" t="s">
        <v>39</v>
      </c>
      <c r="H5" s="22" t="s">
        <v>39</v>
      </c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24"/>
    </row>
    <row r="6" spans="1:21" ht="15.75" thickBot="1" x14ac:dyDescent="0.3">
      <c r="A6" s="23" t="s">
        <v>4</v>
      </c>
      <c r="B6" s="15"/>
      <c r="C6" s="16"/>
      <c r="D6" s="15"/>
      <c r="E6" s="16"/>
      <c r="F6" s="15"/>
      <c r="G6" s="15"/>
      <c r="H6" s="24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24"/>
    </row>
    <row r="7" spans="1:21" x14ac:dyDescent="0.25">
      <c r="A7" s="25" t="s">
        <v>56</v>
      </c>
      <c r="B7" s="14" t="s">
        <v>45</v>
      </c>
      <c r="C7" s="68">
        <v>0</v>
      </c>
      <c r="D7" s="69">
        <v>0</v>
      </c>
      <c r="E7" s="2">
        <f>ROUND(C7*D7,2)</f>
        <v>0</v>
      </c>
      <c r="F7" s="70">
        <v>0</v>
      </c>
      <c r="G7" s="2">
        <f>ROUND(E7*F7,2)</f>
        <v>0</v>
      </c>
      <c r="H7" s="26">
        <f>ROUND(E7-G7,2)</f>
        <v>0</v>
      </c>
      <c r="I7" s="15"/>
      <c r="J7" s="15"/>
      <c r="K7" s="50" t="s">
        <v>59</v>
      </c>
      <c r="L7" s="55"/>
      <c r="M7" s="55"/>
      <c r="N7" s="55"/>
      <c r="O7" s="55"/>
      <c r="P7" s="55"/>
      <c r="Q7" s="55"/>
      <c r="R7" s="55"/>
      <c r="S7" s="55"/>
      <c r="T7" s="56"/>
      <c r="U7" s="24"/>
    </row>
    <row r="8" spans="1:21" x14ac:dyDescent="0.25">
      <c r="A8" s="23" t="s">
        <v>5</v>
      </c>
      <c r="B8" s="15"/>
      <c r="C8" s="16"/>
      <c r="D8" s="32"/>
      <c r="E8" s="3">
        <f>SUM(E7:E7)</f>
        <v>0</v>
      </c>
      <c r="F8" s="32"/>
      <c r="G8" s="4">
        <f>SUM(G7:G7)</f>
        <v>0</v>
      </c>
      <c r="H8" s="5">
        <f>ROUND(E8-G8,2)</f>
        <v>0</v>
      </c>
      <c r="I8" s="15"/>
      <c r="J8" s="15"/>
      <c r="K8" s="42"/>
      <c r="L8" s="53" t="s">
        <v>58</v>
      </c>
      <c r="M8" s="53"/>
      <c r="N8" s="53"/>
      <c r="O8" s="53"/>
      <c r="P8" s="53"/>
      <c r="Q8" s="53"/>
      <c r="R8" s="53"/>
      <c r="S8" s="53"/>
      <c r="T8" s="54"/>
      <c r="U8" s="24"/>
    </row>
    <row r="9" spans="1:21" x14ac:dyDescent="0.25">
      <c r="A9" s="27" t="s">
        <v>6</v>
      </c>
      <c r="B9" s="15"/>
      <c r="C9" s="16"/>
      <c r="D9" s="32"/>
      <c r="E9" s="16"/>
      <c r="F9" s="32"/>
      <c r="G9" s="15"/>
      <c r="H9" s="24"/>
      <c r="I9" s="15"/>
      <c r="J9" s="15"/>
      <c r="K9" s="43" t="s">
        <v>57</v>
      </c>
      <c r="L9" s="46">
        <f>M9-0.05</f>
        <v>-0.2</v>
      </c>
      <c r="M9" s="46">
        <f>N9-0.05</f>
        <v>-0.15000000000000002</v>
      </c>
      <c r="N9" s="46">
        <f>O9-0.05</f>
        <v>-0.1</v>
      </c>
      <c r="O9" s="46">
        <f>P9-0.05</f>
        <v>-0.05</v>
      </c>
      <c r="P9" s="13">
        <f>C7</f>
        <v>0</v>
      </c>
      <c r="Q9" s="46">
        <f>P9+0.05</f>
        <v>0.05</v>
      </c>
      <c r="R9" s="46">
        <f>Q9+0.05</f>
        <v>0.1</v>
      </c>
      <c r="S9" s="46">
        <f>R9+0.05</f>
        <v>0.15000000000000002</v>
      </c>
      <c r="T9" s="47">
        <f>S9+0.05</f>
        <v>0.2</v>
      </c>
      <c r="U9" s="24"/>
    </row>
    <row r="10" spans="1:21" x14ac:dyDescent="0.25">
      <c r="A10" s="23" t="s">
        <v>7</v>
      </c>
      <c r="B10" s="15"/>
      <c r="C10" s="16"/>
      <c r="D10" s="32"/>
      <c r="E10" s="16"/>
      <c r="F10" s="32"/>
      <c r="G10" s="15"/>
      <c r="H10" s="24"/>
      <c r="I10" s="15"/>
      <c r="J10" s="15"/>
      <c r="K10" s="44">
        <f>K11-5</f>
        <v>-20</v>
      </c>
      <c r="L10" s="8">
        <f t="shared" ref="L10:T18" si="0">((($K10-($K10*$F$7))*L$9)-$H$44)</f>
        <v>4</v>
      </c>
      <c r="M10" s="8">
        <f t="shared" si="0"/>
        <v>3.0000000000000004</v>
      </c>
      <c r="N10" s="8">
        <f t="shared" si="0"/>
        <v>2</v>
      </c>
      <c r="O10" s="8">
        <f t="shared" si="0"/>
        <v>1</v>
      </c>
      <c r="P10" s="8">
        <f t="shared" si="0"/>
        <v>0</v>
      </c>
      <c r="Q10" s="8">
        <f t="shared" si="0"/>
        <v>-1</v>
      </c>
      <c r="R10" s="8">
        <f t="shared" si="0"/>
        <v>-2</v>
      </c>
      <c r="S10" s="8">
        <f t="shared" si="0"/>
        <v>-3.0000000000000004</v>
      </c>
      <c r="T10" s="9">
        <f t="shared" si="0"/>
        <v>-4</v>
      </c>
      <c r="U10" s="24"/>
    </row>
    <row r="11" spans="1:21" x14ac:dyDescent="0.25">
      <c r="A11" s="28" t="s">
        <v>8</v>
      </c>
      <c r="B11" s="15"/>
      <c r="C11" s="16"/>
      <c r="D11" s="32"/>
      <c r="E11" s="16"/>
      <c r="F11" s="32"/>
      <c r="G11" s="15"/>
      <c r="H11" s="24"/>
      <c r="I11" s="15"/>
      <c r="J11" s="15"/>
      <c r="K11" s="44">
        <f>K12-5</f>
        <v>-15</v>
      </c>
      <c r="L11" s="8">
        <f t="shared" si="0"/>
        <v>3</v>
      </c>
      <c r="M11" s="8">
        <f t="shared" si="0"/>
        <v>2.2500000000000004</v>
      </c>
      <c r="N11" s="8">
        <f t="shared" si="0"/>
        <v>1.5</v>
      </c>
      <c r="O11" s="8">
        <f t="shared" si="0"/>
        <v>0.75</v>
      </c>
      <c r="P11" s="8">
        <f t="shared" si="0"/>
        <v>0</v>
      </c>
      <c r="Q11" s="8">
        <f t="shared" si="0"/>
        <v>-0.75</v>
      </c>
      <c r="R11" s="8">
        <f t="shared" si="0"/>
        <v>-1.5</v>
      </c>
      <c r="S11" s="8">
        <f t="shared" si="0"/>
        <v>-2.2500000000000004</v>
      </c>
      <c r="T11" s="9">
        <f t="shared" si="0"/>
        <v>-3</v>
      </c>
      <c r="U11" s="24"/>
    </row>
    <row r="12" spans="1:21" x14ac:dyDescent="0.25">
      <c r="A12" s="29" t="s">
        <v>9</v>
      </c>
      <c r="B12" s="30" t="s">
        <v>10</v>
      </c>
      <c r="C12" s="71">
        <v>0</v>
      </c>
      <c r="D12" s="72">
        <v>0</v>
      </c>
      <c r="E12" s="3">
        <f>ROUND(C12*D12,2)</f>
        <v>0</v>
      </c>
      <c r="F12" s="73">
        <v>0</v>
      </c>
      <c r="G12" s="3">
        <f>ROUND(E12*F12,2)</f>
        <v>0</v>
      </c>
      <c r="H12" s="31">
        <f>ROUND(E12-G12,2)</f>
        <v>0</v>
      </c>
      <c r="I12" s="15"/>
      <c r="J12" s="15"/>
      <c r="K12" s="44">
        <f>K13-5</f>
        <v>-10</v>
      </c>
      <c r="L12" s="8">
        <f t="shared" si="0"/>
        <v>2</v>
      </c>
      <c r="M12" s="8">
        <f t="shared" si="0"/>
        <v>1.5000000000000002</v>
      </c>
      <c r="N12" s="8">
        <f t="shared" si="0"/>
        <v>1</v>
      </c>
      <c r="O12" s="8">
        <f t="shared" si="0"/>
        <v>0.5</v>
      </c>
      <c r="P12" s="8">
        <f t="shared" si="0"/>
        <v>0</v>
      </c>
      <c r="Q12" s="8">
        <f t="shared" si="0"/>
        <v>-0.5</v>
      </c>
      <c r="R12" s="8">
        <f t="shared" si="0"/>
        <v>-1</v>
      </c>
      <c r="S12" s="8">
        <f t="shared" si="0"/>
        <v>-1.5000000000000002</v>
      </c>
      <c r="T12" s="9">
        <f t="shared" si="0"/>
        <v>-2</v>
      </c>
      <c r="U12" s="24"/>
    </row>
    <row r="13" spans="1:21" x14ac:dyDescent="0.25">
      <c r="A13" s="29" t="s">
        <v>46</v>
      </c>
      <c r="B13" s="30" t="s">
        <v>10</v>
      </c>
      <c r="C13" s="71">
        <v>0</v>
      </c>
      <c r="D13" s="72">
        <v>0</v>
      </c>
      <c r="E13" s="3">
        <f>ROUND(C13*D13,2)</f>
        <v>0</v>
      </c>
      <c r="F13" s="73">
        <v>0</v>
      </c>
      <c r="G13" s="3">
        <f>ROUND(E13*F13,2)</f>
        <v>0</v>
      </c>
      <c r="H13" s="31">
        <f>ROUND(E13-G13,2)</f>
        <v>0</v>
      </c>
      <c r="I13" s="15"/>
      <c r="J13" s="15"/>
      <c r="K13" s="44">
        <f>K14-5</f>
        <v>-5</v>
      </c>
      <c r="L13" s="8">
        <f t="shared" si="0"/>
        <v>1</v>
      </c>
      <c r="M13" s="8">
        <f t="shared" si="0"/>
        <v>0.75000000000000011</v>
      </c>
      <c r="N13" s="8">
        <f t="shared" si="0"/>
        <v>0.5</v>
      </c>
      <c r="O13" s="8">
        <f t="shared" si="0"/>
        <v>0.25</v>
      </c>
      <c r="P13" s="8">
        <f t="shared" si="0"/>
        <v>0</v>
      </c>
      <c r="Q13" s="8">
        <f t="shared" si="0"/>
        <v>-0.25</v>
      </c>
      <c r="R13" s="8">
        <f t="shared" si="0"/>
        <v>-0.5</v>
      </c>
      <c r="S13" s="8">
        <f t="shared" si="0"/>
        <v>-0.75000000000000011</v>
      </c>
      <c r="T13" s="9">
        <f t="shared" si="0"/>
        <v>-1</v>
      </c>
      <c r="U13" s="24"/>
    </row>
    <row r="14" spans="1:21" x14ac:dyDescent="0.25">
      <c r="A14" s="28" t="s">
        <v>11</v>
      </c>
      <c r="B14" s="32"/>
      <c r="C14" s="16"/>
      <c r="D14" s="48"/>
      <c r="E14" s="16"/>
      <c r="F14" s="32"/>
      <c r="G14" s="15"/>
      <c r="H14" s="24"/>
      <c r="I14" s="15"/>
      <c r="J14" s="15"/>
      <c r="K14" s="12">
        <f>D7</f>
        <v>0</v>
      </c>
      <c r="L14" s="8">
        <f t="shared" si="0"/>
        <v>0</v>
      </c>
      <c r="M14" s="8">
        <f t="shared" si="0"/>
        <v>0</v>
      </c>
      <c r="N14" s="8">
        <f t="shared" si="0"/>
        <v>0</v>
      </c>
      <c r="O14" s="8">
        <f t="shared" si="0"/>
        <v>0</v>
      </c>
      <c r="P14" s="41">
        <f t="shared" si="0"/>
        <v>0</v>
      </c>
      <c r="Q14" s="8">
        <f t="shared" si="0"/>
        <v>0</v>
      </c>
      <c r="R14" s="8">
        <f t="shared" si="0"/>
        <v>0</v>
      </c>
      <c r="S14" s="8">
        <f t="shared" si="0"/>
        <v>0</v>
      </c>
      <c r="T14" s="9">
        <f t="shared" si="0"/>
        <v>0</v>
      </c>
      <c r="U14" s="24"/>
    </row>
    <row r="15" spans="1:21" x14ac:dyDescent="0.25">
      <c r="A15" s="29" t="s">
        <v>42</v>
      </c>
      <c r="B15" s="30" t="s">
        <v>18</v>
      </c>
      <c r="C15" s="71">
        <v>0</v>
      </c>
      <c r="D15" s="72">
        <v>0</v>
      </c>
      <c r="E15" s="3">
        <f>ROUND(C15*D15,2)</f>
        <v>0</v>
      </c>
      <c r="F15" s="73">
        <v>0</v>
      </c>
      <c r="G15" s="3">
        <f>ROUND(E15*F15,2)</f>
        <v>0</v>
      </c>
      <c r="H15" s="31">
        <f>ROUND(E15-G15,2)</f>
        <v>0</v>
      </c>
      <c r="I15" s="15"/>
      <c r="J15" s="15"/>
      <c r="K15" s="44">
        <f>K14+5</f>
        <v>5</v>
      </c>
      <c r="L15" s="8">
        <f t="shared" si="0"/>
        <v>-1</v>
      </c>
      <c r="M15" s="8">
        <f t="shared" si="0"/>
        <v>-0.75000000000000011</v>
      </c>
      <c r="N15" s="8">
        <f t="shared" si="0"/>
        <v>-0.5</v>
      </c>
      <c r="O15" s="8">
        <f t="shared" si="0"/>
        <v>-0.25</v>
      </c>
      <c r="P15" s="8">
        <f t="shared" si="0"/>
        <v>0</v>
      </c>
      <c r="Q15" s="8">
        <f t="shared" si="0"/>
        <v>0.25</v>
      </c>
      <c r="R15" s="8">
        <f t="shared" si="0"/>
        <v>0.5</v>
      </c>
      <c r="S15" s="8">
        <f t="shared" si="0"/>
        <v>0.75000000000000011</v>
      </c>
      <c r="T15" s="9">
        <f t="shared" si="0"/>
        <v>1</v>
      </c>
      <c r="U15" s="24"/>
    </row>
    <row r="16" spans="1:21" x14ac:dyDescent="0.25">
      <c r="A16" s="29" t="s">
        <v>43</v>
      </c>
      <c r="B16" s="30" t="s">
        <v>18</v>
      </c>
      <c r="C16" s="71">
        <v>0</v>
      </c>
      <c r="D16" s="72">
        <v>0</v>
      </c>
      <c r="E16" s="3">
        <f>ROUND(C16*D16,2)</f>
        <v>0</v>
      </c>
      <c r="F16" s="73">
        <v>0</v>
      </c>
      <c r="G16" s="3">
        <f>ROUND(E16*F16,2)</f>
        <v>0</v>
      </c>
      <c r="H16" s="31">
        <f>ROUND(E16-G16,2)</f>
        <v>0</v>
      </c>
      <c r="I16" s="15"/>
      <c r="J16" s="15"/>
      <c r="K16" s="44">
        <f>K15+5</f>
        <v>10</v>
      </c>
      <c r="L16" s="8">
        <f t="shared" si="0"/>
        <v>-2</v>
      </c>
      <c r="M16" s="8">
        <f t="shared" si="0"/>
        <v>-1.5000000000000002</v>
      </c>
      <c r="N16" s="8">
        <f t="shared" si="0"/>
        <v>-1</v>
      </c>
      <c r="O16" s="8">
        <f t="shared" si="0"/>
        <v>-0.5</v>
      </c>
      <c r="P16" s="8">
        <f t="shared" si="0"/>
        <v>0</v>
      </c>
      <c r="Q16" s="8">
        <f t="shared" si="0"/>
        <v>0.5</v>
      </c>
      <c r="R16" s="8">
        <f t="shared" si="0"/>
        <v>1</v>
      </c>
      <c r="S16" s="8">
        <f t="shared" si="0"/>
        <v>1.5000000000000002</v>
      </c>
      <c r="T16" s="9">
        <f t="shared" si="0"/>
        <v>2</v>
      </c>
      <c r="U16" s="24"/>
    </row>
    <row r="17" spans="1:21" x14ac:dyDescent="0.25">
      <c r="A17" s="29" t="s">
        <v>41</v>
      </c>
      <c r="B17" s="30" t="s">
        <v>18</v>
      </c>
      <c r="C17" s="71">
        <v>0</v>
      </c>
      <c r="D17" s="72">
        <v>0</v>
      </c>
      <c r="E17" s="3">
        <f>ROUND(C17*D17,2)</f>
        <v>0</v>
      </c>
      <c r="F17" s="73">
        <v>0</v>
      </c>
      <c r="G17" s="3">
        <f>ROUND(E17*F17,2)</f>
        <v>0</v>
      </c>
      <c r="H17" s="31">
        <f>ROUND(E17-G17,2)</f>
        <v>0</v>
      </c>
      <c r="I17" s="15"/>
      <c r="J17" s="15"/>
      <c r="K17" s="44">
        <f>K16+5</f>
        <v>15</v>
      </c>
      <c r="L17" s="8">
        <f t="shared" si="0"/>
        <v>-3</v>
      </c>
      <c r="M17" s="8">
        <f t="shared" si="0"/>
        <v>-2.2500000000000004</v>
      </c>
      <c r="N17" s="8">
        <f t="shared" si="0"/>
        <v>-1.5</v>
      </c>
      <c r="O17" s="8">
        <f t="shared" si="0"/>
        <v>-0.75</v>
      </c>
      <c r="P17" s="8">
        <f t="shared" si="0"/>
        <v>0</v>
      </c>
      <c r="Q17" s="8">
        <f t="shared" si="0"/>
        <v>0.75</v>
      </c>
      <c r="R17" s="8">
        <f t="shared" si="0"/>
        <v>1.5</v>
      </c>
      <c r="S17" s="8">
        <f t="shared" si="0"/>
        <v>2.2500000000000004</v>
      </c>
      <c r="T17" s="9">
        <f t="shared" si="0"/>
        <v>3</v>
      </c>
      <c r="U17" s="24"/>
    </row>
    <row r="18" spans="1:21" ht="15.75" thickBot="1" x14ac:dyDescent="0.3">
      <c r="A18" s="28" t="s">
        <v>13</v>
      </c>
      <c r="B18" s="32"/>
      <c r="C18" s="16"/>
      <c r="D18" s="48"/>
      <c r="E18" s="16"/>
      <c r="F18" s="32"/>
      <c r="G18" s="15"/>
      <c r="H18" s="24"/>
      <c r="I18" s="15"/>
      <c r="J18" s="15"/>
      <c r="K18" s="45">
        <f>K17+5</f>
        <v>20</v>
      </c>
      <c r="L18" s="10">
        <f t="shared" si="0"/>
        <v>-4</v>
      </c>
      <c r="M18" s="10">
        <f t="shared" si="0"/>
        <v>-3.0000000000000004</v>
      </c>
      <c r="N18" s="10">
        <f t="shared" si="0"/>
        <v>-2</v>
      </c>
      <c r="O18" s="10">
        <f t="shared" si="0"/>
        <v>-1</v>
      </c>
      <c r="P18" s="10">
        <f t="shared" si="0"/>
        <v>0</v>
      </c>
      <c r="Q18" s="10">
        <f t="shared" si="0"/>
        <v>1</v>
      </c>
      <c r="R18" s="10">
        <f t="shared" si="0"/>
        <v>2</v>
      </c>
      <c r="S18" s="10">
        <f t="shared" si="0"/>
        <v>3.0000000000000004</v>
      </c>
      <c r="T18" s="11">
        <f t="shared" si="0"/>
        <v>4</v>
      </c>
      <c r="U18" s="24"/>
    </row>
    <row r="19" spans="1:21" x14ac:dyDescent="0.25">
      <c r="A19" s="29" t="s">
        <v>62</v>
      </c>
      <c r="B19" s="30" t="s">
        <v>14</v>
      </c>
      <c r="C19" s="71">
        <v>0</v>
      </c>
      <c r="D19" s="72">
        <v>0</v>
      </c>
      <c r="E19" s="3">
        <f>ROUND(C19*D19,2)</f>
        <v>0</v>
      </c>
      <c r="F19" s="73">
        <v>0</v>
      </c>
      <c r="G19" s="3">
        <f>ROUND(E19*F19,2)</f>
        <v>0</v>
      </c>
      <c r="H19" s="31">
        <f>ROUND(E19-G19,2)</f>
        <v>0</v>
      </c>
      <c r="I19" s="15"/>
      <c r="J19" s="15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24"/>
    </row>
    <row r="20" spans="1:21" x14ac:dyDescent="0.25">
      <c r="A20" s="29" t="s">
        <v>62</v>
      </c>
      <c r="B20" s="30" t="s">
        <v>14</v>
      </c>
      <c r="C20" s="71">
        <v>0</v>
      </c>
      <c r="D20" s="72">
        <v>0</v>
      </c>
      <c r="E20" s="3">
        <f>ROUND(C20*D20,2)</f>
        <v>0</v>
      </c>
      <c r="F20" s="73">
        <v>0</v>
      </c>
      <c r="G20" s="3">
        <f>ROUND(E20*F20,2)</f>
        <v>0</v>
      </c>
      <c r="H20" s="31">
        <f>ROUND(E20-G20,2)</f>
        <v>0</v>
      </c>
      <c r="I20" s="15"/>
      <c r="J20" s="15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24"/>
    </row>
    <row r="21" spans="1:21" x14ac:dyDescent="0.25">
      <c r="A21" s="28" t="s">
        <v>15</v>
      </c>
      <c r="B21" s="32"/>
      <c r="C21" s="16"/>
      <c r="D21" s="48"/>
      <c r="E21" s="16"/>
      <c r="F21" s="32"/>
      <c r="G21" s="15"/>
      <c r="H21" s="24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24"/>
    </row>
    <row r="22" spans="1:21" x14ac:dyDescent="0.25">
      <c r="A22" s="29" t="s">
        <v>63</v>
      </c>
      <c r="B22" s="30" t="s">
        <v>12</v>
      </c>
      <c r="C22" s="71">
        <v>0</v>
      </c>
      <c r="D22" s="72">
        <v>0</v>
      </c>
      <c r="E22" s="3">
        <f>ROUND(C22*D22,2)</f>
        <v>0</v>
      </c>
      <c r="F22" s="73">
        <v>0</v>
      </c>
      <c r="G22" s="3">
        <f>ROUND(E22*F22,2)</f>
        <v>0</v>
      </c>
      <c r="H22" s="31">
        <f>ROUND(E22-G22,2)</f>
        <v>0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24"/>
    </row>
    <row r="23" spans="1:21" x14ac:dyDescent="0.25">
      <c r="A23" s="29" t="s">
        <v>63</v>
      </c>
      <c r="B23" s="30" t="s">
        <v>14</v>
      </c>
      <c r="C23" s="71">
        <v>0</v>
      </c>
      <c r="D23" s="72">
        <v>0</v>
      </c>
      <c r="E23" s="3">
        <f>ROUND(C23*D23,2)</f>
        <v>0</v>
      </c>
      <c r="F23" s="73">
        <v>0</v>
      </c>
      <c r="G23" s="3">
        <f>ROUND(E23*F23,2)</f>
        <v>0</v>
      </c>
      <c r="H23" s="31">
        <f>ROUND(E23-G23,2)</f>
        <v>0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24"/>
    </row>
    <row r="24" spans="1:21" x14ac:dyDescent="0.25">
      <c r="A24" s="29" t="s">
        <v>63</v>
      </c>
      <c r="B24" s="30" t="s">
        <v>14</v>
      </c>
      <c r="C24" s="71">
        <v>0</v>
      </c>
      <c r="D24" s="72">
        <v>0</v>
      </c>
      <c r="E24" s="3">
        <f>ROUND(C24*D24,2)</f>
        <v>0</v>
      </c>
      <c r="F24" s="73">
        <v>0</v>
      </c>
      <c r="G24" s="3">
        <f>ROUND(E24*F24,2)</f>
        <v>0</v>
      </c>
      <c r="H24" s="31">
        <f>ROUND(E24-G24,2)</f>
        <v>0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24"/>
    </row>
    <row r="25" spans="1:21" x14ac:dyDescent="0.25">
      <c r="A25" s="28" t="s">
        <v>17</v>
      </c>
      <c r="B25" s="32"/>
      <c r="C25" s="16"/>
      <c r="D25" s="48"/>
      <c r="E25" s="16"/>
      <c r="F25" s="32"/>
      <c r="G25" s="15"/>
      <c r="H25" s="24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24"/>
    </row>
    <row r="26" spans="1:21" x14ac:dyDescent="0.25">
      <c r="A26" s="29" t="s">
        <v>54</v>
      </c>
      <c r="B26" s="30" t="s">
        <v>18</v>
      </c>
      <c r="C26" s="71">
        <v>0</v>
      </c>
      <c r="D26" s="72">
        <v>0</v>
      </c>
      <c r="E26" s="3">
        <f>ROUND(C26*D26,2)</f>
        <v>0</v>
      </c>
      <c r="F26" s="73">
        <v>0</v>
      </c>
      <c r="G26" s="3">
        <f>ROUND(E26*F26,2)</f>
        <v>0</v>
      </c>
      <c r="H26" s="31">
        <f>ROUND(E26-G26,2)</f>
        <v>0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24"/>
    </row>
    <row r="27" spans="1:21" x14ac:dyDescent="0.25">
      <c r="A27" s="28" t="s">
        <v>19</v>
      </c>
      <c r="B27" s="32"/>
      <c r="C27" s="16"/>
      <c r="D27" s="48"/>
      <c r="E27" s="16"/>
      <c r="F27" s="32"/>
      <c r="G27" s="15"/>
      <c r="H27" s="24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24"/>
    </row>
    <row r="28" spans="1:21" x14ac:dyDescent="0.25">
      <c r="A28" s="29" t="s">
        <v>47</v>
      </c>
      <c r="B28" s="30" t="s">
        <v>48</v>
      </c>
      <c r="C28" s="71">
        <v>0</v>
      </c>
      <c r="D28" s="72">
        <v>0</v>
      </c>
      <c r="E28" s="3">
        <f>ROUND(C28*D28,2)</f>
        <v>0</v>
      </c>
      <c r="F28" s="73">
        <v>0</v>
      </c>
      <c r="G28" s="3">
        <f>ROUND(E28*F28,2)</f>
        <v>0</v>
      </c>
      <c r="H28" s="31">
        <f>ROUND(E28-G28,2)</f>
        <v>0</v>
      </c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24"/>
    </row>
    <row r="29" spans="1:21" x14ac:dyDescent="0.25">
      <c r="A29" s="28" t="s">
        <v>20</v>
      </c>
      <c r="B29" s="32"/>
      <c r="C29" s="16"/>
      <c r="D29" s="48"/>
      <c r="E29" s="16"/>
      <c r="F29" s="32"/>
      <c r="G29" s="15"/>
      <c r="H29" s="24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24"/>
    </row>
    <row r="30" spans="1:21" x14ac:dyDescent="0.25">
      <c r="A30" s="29" t="s">
        <v>55</v>
      </c>
      <c r="B30" s="30" t="s">
        <v>45</v>
      </c>
      <c r="C30" s="71">
        <v>0</v>
      </c>
      <c r="D30" s="49">
        <f>D7</f>
        <v>0</v>
      </c>
      <c r="E30" s="3">
        <f>ROUND(C30*D30,2)</f>
        <v>0</v>
      </c>
      <c r="F30" s="73">
        <v>0</v>
      </c>
      <c r="G30" s="3">
        <f>ROUND(E30*F30,2)</f>
        <v>0</v>
      </c>
      <c r="H30" s="31">
        <f>ROUND(E30-G30,2)</f>
        <v>0</v>
      </c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24"/>
    </row>
    <row r="31" spans="1:21" x14ac:dyDescent="0.25">
      <c r="A31" s="28" t="s">
        <v>22</v>
      </c>
      <c r="B31" s="32"/>
      <c r="C31" s="16"/>
      <c r="D31" s="48"/>
      <c r="E31" s="16"/>
      <c r="F31" s="32"/>
      <c r="G31" s="15"/>
      <c r="H31" s="24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24"/>
    </row>
    <row r="32" spans="1:21" x14ac:dyDescent="0.25">
      <c r="A32" s="29" t="s">
        <v>49</v>
      </c>
      <c r="B32" s="30" t="s">
        <v>24</v>
      </c>
      <c r="C32" s="71">
        <v>0</v>
      </c>
      <c r="D32" s="72">
        <v>0</v>
      </c>
      <c r="E32" s="3">
        <f>ROUND(C32*D32,2)</f>
        <v>0</v>
      </c>
      <c r="F32" s="73">
        <v>0</v>
      </c>
      <c r="G32" s="3">
        <f>ROUND(E32*F32,2)</f>
        <v>0</v>
      </c>
      <c r="H32" s="31">
        <f>ROUND(E32-G32,2)</f>
        <v>0</v>
      </c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24"/>
    </row>
    <row r="33" spans="1:21" x14ac:dyDescent="0.25">
      <c r="A33" s="28" t="s">
        <v>44</v>
      </c>
      <c r="B33" s="32"/>
      <c r="C33" s="16"/>
      <c r="D33" s="48"/>
      <c r="E33" s="16"/>
      <c r="F33" s="32"/>
      <c r="G33" s="15"/>
      <c r="H33" s="24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24"/>
    </row>
    <row r="34" spans="1:21" x14ac:dyDescent="0.25">
      <c r="A34" s="29" t="s">
        <v>25</v>
      </c>
      <c r="B34" s="30" t="s">
        <v>24</v>
      </c>
      <c r="C34" s="71">
        <v>0</v>
      </c>
      <c r="D34" s="72">
        <v>0</v>
      </c>
      <c r="E34" s="3">
        <f>ROUND(C34*D34,2)</f>
        <v>0</v>
      </c>
      <c r="F34" s="73">
        <v>0</v>
      </c>
      <c r="G34" s="3">
        <f>ROUND(E34*F34,2)</f>
        <v>0</v>
      </c>
      <c r="H34" s="31">
        <f>ROUND(E34-G34,2)</f>
        <v>0</v>
      </c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24"/>
    </row>
    <row r="35" spans="1:21" x14ac:dyDescent="0.25">
      <c r="A35" s="29" t="s">
        <v>23</v>
      </c>
      <c r="B35" s="30" t="s">
        <v>24</v>
      </c>
      <c r="C35" s="71">
        <v>0</v>
      </c>
      <c r="D35" s="72">
        <v>0</v>
      </c>
      <c r="E35" s="3">
        <f>ROUND(C35*D35,2)</f>
        <v>0</v>
      </c>
      <c r="F35" s="73">
        <v>0</v>
      </c>
      <c r="G35" s="3">
        <f>ROUND(E35*F35,2)</f>
        <v>0</v>
      </c>
      <c r="H35" s="31">
        <f>ROUND(E35-G35,2)</f>
        <v>0</v>
      </c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24"/>
    </row>
    <row r="36" spans="1:21" x14ac:dyDescent="0.25">
      <c r="A36" s="28" t="s">
        <v>26</v>
      </c>
      <c r="B36" s="32"/>
      <c r="C36" s="16"/>
      <c r="D36" s="48"/>
      <c r="E36" s="16"/>
      <c r="F36" s="32"/>
      <c r="G36" s="15"/>
      <c r="H36" s="24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24"/>
    </row>
    <row r="37" spans="1:21" x14ac:dyDescent="0.25">
      <c r="A37" s="29" t="s">
        <v>23</v>
      </c>
      <c r="B37" s="30" t="s">
        <v>27</v>
      </c>
      <c r="C37" s="71">
        <v>0</v>
      </c>
      <c r="D37" s="72">
        <v>0</v>
      </c>
      <c r="E37" s="3">
        <f>ROUND(C37*D37,2)</f>
        <v>0</v>
      </c>
      <c r="F37" s="73">
        <v>0</v>
      </c>
      <c r="G37" s="3">
        <f>ROUND(E37*F37,2)</f>
        <v>0</v>
      </c>
      <c r="H37" s="31">
        <f>ROUND(E37-G37,2)</f>
        <v>0</v>
      </c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24"/>
    </row>
    <row r="38" spans="1:21" x14ac:dyDescent="0.25">
      <c r="A38" s="29" t="s">
        <v>49</v>
      </c>
      <c r="B38" s="30" t="s">
        <v>27</v>
      </c>
      <c r="C38" s="71">
        <v>0</v>
      </c>
      <c r="D38" s="72">
        <v>0</v>
      </c>
      <c r="E38" s="3">
        <f>ROUND(C38*D38,2)</f>
        <v>0</v>
      </c>
      <c r="F38" s="73">
        <v>0</v>
      </c>
      <c r="G38" s="3">
        <f>ROUND(E38*F38,2)</f>
        <v>0</v>
      </c>
      <c r="H38" s="31">
        <f>ROUND(E38-G38,2)</f>
        <v>0</v>
      </c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24"/>
    </row>
    <row r="39" spans="1:21" x14ac:dyDescent="0.25">
      <c r="A39" s="28" t="s">
        <v>28</v>
      </c>
      <c r="B39" s="32"/>
      <c r="C39" s="16"/>
      <c r="D39" s="48"/>
      <c r="E39" s="16"/>
      <c r="F39" s="32"/>
      <c r="G39" s="15"/>
      <c r="H39" s="24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24"/>
    </row>
    <row r="40" spans="1:21" x14ac:dyDescent="0.25">
      <c r="A40" s="29" t="s">
        <v>25</v>
      </c>
      <c r="B40" s="30" t="s">
        <v>21</v>
      </c>
      <c r="C40" s="71">
        <v>0</v>
      </c>
      <c r="D40" s="72">
        <v>1</v>
      </c>
      <c r="E40" s="3">
        <f>ROUND(C40*D40,2)</f>
        <v>0</v>
      </c>
      <c r="F40" s="73">
        <v>0</v>
      </c>
      <c r="G40" s="3">
        <f>ROUND(E40*F40,2)</f>
        <v>0</v>
      </c>
      <c r="H40" s="31">
        <f t="shared" ref="H40:H45" si="1">ROUND(E40-G40,2)</f>
        <v>0</v>
      </c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24"/>
    </row>
    <row r="41" spans="1:21" x14ac:dyDescent="0.25">
      <c r="A41" s="29" t="s">
        <v>23</v>
      </c>
      <c r="B41" s="30" t="s">
        <v>21</v>
      </c>
      <c r="C41" s="71">
        <v>0</v>
      </c>
      <c r="D41" s="72">
        <v>1</v>
      </c>
      <c r="E41" s="3">
        <f>ROUND(C41*D41,2)</f>
        <v>0</v>
      </c>
      <c r="F41" s="73">
        <v>0</v>
      </c>
      <c r="G41" s="3">
        <f>ROUND(E41*F41,2)</f>
        <v>0</v>
      </c>
      <c r="H41" s="31">
        <f t="shared" si="1"/>
        <v>0</v>
      </c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24"/>
    </row>
    <row r="42" spans="1:21" x14ac:dyDescent="0.25">
      <c r="A42" s="29" t="s">
        <v>49</v>
      </c>
      <c r="B42" s="30" t="s">
        <v>21</v>
      </c>
      <c r="C42" s="71">
        <v>0</v>
      </c>
      <c r="D42" s="72">
        <v>1</v>
      </c>
      <c r="E42" s="3">
        <f>ROUND(C42*D42,2)</f>
        <v>0</v>
      </c>
      <c r="F42" s="73">
        <v>0</v>
      </c>
      <c r="G42" s="3">
        <f>ROUND(E42*F42,2)</f>
        <v>0</v>
      </c>
      <c r="H42" s="31">
        <f t="shared" si="1"/>
        <v>0</v>
      </c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24"/>
    </row>
    <row r="43" spans="1:21" x14ac:dyDescent="0.25">
      <c r="A43" s="25" t="s">
        <v>29</v>
      </c>
      <c r="B43" s="14" t="s">
        <v>21</v>
      </c>
      <c r="C43" s="68">
        <v>0</v>
      </c>
      <c r="D43" s="69">
        <v>1</v>
      </c>
      <c r="E43" s="2">
        <f>ROUND(C43*D43,2)</f>
        <v>0</v>
      </c>
      <c r="F43" s="70">
        <v>0</v>
      </c>
      <c r="G43" s="2">
        <f>ROUND(E43*F43,2)</f>
        <v>0</v>
      </c>
      <c r="H43" s="26">
        <f t="shared" si="1"/>
        <v>0</v>
      </c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24"/>
    </row>
    <row r="44" spans="1:21" x14ac:dyDescent="0.25">
      <c r="A44" s="23" t="s">
        <v>30</v>
      </c>
      <c r="B44" s="15"/>
      <c r="C44" s="16"/>
      <c r="D44" s="32"/>
      <c r="E44" s="3">
        <f>SUM(E12:E43)</f>
        <v>0</v>
      </c>
      <c r="F44" s="32"/>
      <c r="G44" s="4">
        <f>SUM(G12:G43)</f>
        <v>0</v>
      </c>
      <c r="H44" s="5">
        <f t="shared" si="1"/>
        <v>0</v>
      </c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24"/>
    </row>
    <row r="45" spans="1:21" x14ac:dyDescent="0.25">
      <c r="A45" s="23" t="s">
        <v>31</v>
      </c>
      <c r="B45" s="15"/>
      <c r="C45" s="16"/>
      <c r="D45" s="32"/>
      <c r="E45" s="3">
        <f>+E8-E44</f>
        <v>0</v>
      </c>
      <c r="F45" s="32"/>
      <c r="G45" s="4">
        <f>+G8-G44</f>
        <v>0</v>
      </c>
      <c r="H45" s="5">
        <f t="shared" si="1"/>
        <v>0</v>
      </c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24"/>
    </row>
    <row r="46" spans="1:21" x14ac:dyDescent="0.25">
      <c r="A46" s="27" t="s">
        <v>6</v>
      </c>
      <c r="B46" s="15"/>
      <c r="C46" s="16"/>
      <c r="D46" s="32"/>
      <c r="E46" s="16"/>
      <c r="F46" s="32"/>
      <c r="G46" s="15"/>
      <c r="H46" s="24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24"/>
    </row>
    <row r="47" spans="1:21" x14ac:dyDescent="0.25">
      <c r="A47" s="23" t="s">
        <v>32</v>
      </c>
      <c r="B47" s="15"/>
      <c r="C47" s="16"/>
      <c r="D47" s="32"/>
      <c r="E47" s="16"/>
      <c r="F47" s="32"/>
      <c r="G47" s="15"/>
      <c r="H47" s="24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24"/>
    </row>
    <row r="48" spans="1:21" x14ac:dyDescent="0.25">
      <c r="A48" s="29" t="s">
        <v>25</v>
      </c>
      <c r="B48" s="30" t="s">
        <v>21</v>
      </c>
      <c r="C48" s="71">
        <v>0</v>
      </c>
      <c r="D48" s="72">
        <v>1</v>
      </c>
      <c r="E48" s="3">
        <f>ROUND(C48*D48,2)</f>
        <v>0</v>
      </c>
      <c r="F48" s="73">
        <v>0</v>
      </c>
      <c r="G48" s="3">
        <f>ROUND(E48*F48,2)</f>
        <v>0</v>
      </c>
      <c r="H48" s="31">
        <f t="shared" ref="H48:H53" si="2">ROUND(E48-G48,2)</f>
        <v>0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24"/>
    </row>
    <row r="49" spans="1:21" x14ac:dyDescent="0.25">
      <c r="A49" s="29" t="s">
        <v>23</v>
      </c>
      <c r="B49" s="30" t="s">
        <v>21</v>
      </c>
      <c r="C49" s="71">
        <v>0</v>
      </c>
      <c r="D49" s="72">
        <v>1</v>
      </c>
      <c r="E49" s="3">
        <f>ROUND(C49*D49,2)</f>
        <v>0</v>
      </c>
      <c r="F49" s="73">
        <v>0</v>
      </c>
      <c r="G49" s="3">
        <f>ROUND(E49*F49,2)</f>
        <v>0</v>
      </c>
      <c r="H49" s="31">
        <f t="shared" si="2"/>
        <v>0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24"/>
    </row>
    <row r="50" spans="1:21" x14ac:dyDescent="0.25">
      <c r="A50" s="25" t="s">
        <v>49</v>
      </c>
      <c r="B50" s="14" t="s">
        <v>21</v>
      </c>
      <c r="C50" s="68">
        <v>0</v>
      </c>
      <c r="D50" s="69">
        <v>1</v>
      </c>
      <c r="E50" s="2">
        <f>ROUND(C50*D50,2)</f>
        <v>0</v>
      </c>
      <c r="F50" s="70">
        <v>0</v>
      </c>
      <c r="G50" s="2">
        <f>ROUND(E50*F50,2)</f>
        <v>0</v>
      </c>
      <c r="H50" s="26">
        <f t="shared" si="2"/>
        <v>0</v>
      </c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24"/>
    </row>
    <row r="51" spans="1:21" x14ac:dyDescent="0.25">
      <c r="A51" s="23" t="s">
        <v>33</v>
      </c>
      <c r="B51" s="15"/>
      <c r="C51" s="16"/>
      <c r="D51" s="15"/>
      <c r="E51" s="3">
        <f>SUM(E48:E50)</f>
        <v>0</v>
      </c>
      <c r="F51" s="15"/>
      <c r="G51" s="4">
        <f>SUM(G48:G50)</f>
        <v>0</v>
      </c>
      <c r="H51" s="5">
        <f t="shared" si="2"/>
        <v>0</v>
      </c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24"/>
    </row>
    <row r="52" spans="1:21" x14ac:dyDescent="0.25">
      <c r="A52" s="23" t="s">
        <v>34</v>
      </c>
      <c r="B52" s="15"/>
      <c r="C52" s="16"/>
      <c r="D52" s="15"/>
      <c r="E52" s="3">
        <f>+E44+E51</f>
        <v>0</v>
      </c>
      <c r="F52" s="15"/>
      <c r="G52" s="4">
        <f>+G44+G51</f>
        <v>0</v>
      </c>
      <c r="H52" s="5">
        <f t="shared" si="2"/>
        <v>0</v>
      </c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24"/>
    </row>
    <row r="53" spans="1:21" ht="15.75" thickBot="1" x14ac:dyDescent="0.3">
      <c r="A53" s="33" t="s">
        <v>35</v>
      </c>
      <c r="B53" s="34"/>
      <c r="C53" s="35"/>
      <c r="D53" s="34"/>
      <c r="E53" s="36">
        <f>+E8-E52</f>
        <v>0</v>
      </c>
      <c r="F53" s="34"/>
      <c r="G53" s="6">
        <f>+G8-G52</f>
        <v>0</v>
      </c>
      <c r="H53" s="7">
        <f t="shared" si="2"/>
        <v>0</v>
      </c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24"/>
    </row>
    <row r="54" spans="1:21" ht="15.75" thickBot="1" x14ac:dyDescent="0.3">
      <c r="A54" s="39"/>
      <c r="B54" s="34"/>
      <c r="C54" s="35"/>
      <c r="D54" s="34"/>
      <c r="E54" s="35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40"/>
    </row>
  </sheetData>
  <sheetProtection algorithmName="SHA-512" hashValue="yG76QTiMET+HyvgCQGdSHT+0FsX61d8n6lf2K88STkkFjZvVsRNNKZ4cIWVpOVsKHfmPcMz1IOmw4xI6BGrzQA==" saltValue="7TdXXbhfu9Vnvdx2Rdve1A==" spinCount="100000" sheet="1" objects="1" scenarios="1"/>
  <mergeCells count="4">
    <mergeCell ref="A1:H1"/>
    <mergeCell ref="A2:H2"/>
    <mergeCell ref="A3:H3"/>
    <mergeCell ref="F4:G4"/>
  </mergeCells>
  <conditionalFormatting sqref="L10:T18">
    <cfRule type="cellIs" dxfId="0" priority="1" stopIfTrue="1" operator="lessThan">
      <formula>0</formula>
    </cfRule>
  </conditionalFormatting>
  <pageMargins left="0.7" right="0.7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LSU Wheat Budget</vt:lpstr>
      <vt:lpstr>LSU Wheat Budget blank fields</vt:lpstr>
      <vt:lpstr>'LSU Wheat Budget'!Print_Area</vt:lpstr>
      <vt:lpstr>'LSU Wheat Budget blank fields'!Print_Area</vt:lpstr>
    </vt:vector>
  </TitlesOfParts>
  <Company>MSU Extension Service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Larry Falconer</dc:creator>
  <cp:lastModifiedBy>Brian M Hilbun</cp:lastModifiedBy>
  <cp:lastPrinted>2019-08-21T12:03:26Z</cp:lastPrinted>
  <dcterms:created xsi:type="dcterms:W3CDTF">2014-10-10T20:53:01Z</dcterms:created>
  <dcterms:modified xsi:type="dcterms:W3CDTF">2022-08-19T18:14:10Z</dcterms:modified>
</cp:coreProperties>
</file>